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6" rupBuild="29822"/>
  <workbookPr codeName="ThisWorkbook"/>
  <bookViews>
    <workbookView xWindow="-120" yWindow="-120" windowWidth="29040" windowHeight="15720" firstSheet="1" activeTab="2"/>
  </bookViews>
  <sheets>
    <sheet name="Guidance" sheetId="8" r:id="rId1"/>
    <sheet name="Staffing" sheetId="1" r:id="rId2"/>
    <sheet name="Income 50w+" sheetId="6" r:id="rId3"/>
    <sheet name="Expenses" sheetId="3" r:id="rId4"/>
    <sheet name="Occupancy" sheetId="4" r:id="rId5"/>
    <sheet name="Ratios" sheetId="7" r:id="rId6"/>
    <sheet name="Summary" sheetId="5" r:id="rId7"/>
  </sheets>
  <definedNames>
    <definedName name="_24_25" comment="">'Staffing'!#REF!</definedName>
    <definedName name="_25_26" comment="">Staffing!$Q$12:$Q$15</definedName>
    <definedName name="NLW_NMW" comment="">Staffing!$P$12:$P$15</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sourceFile="" type="5" name="Query - Table3" refreshedVersion="8" background="1" description="Connection to the 'Table3' query in the workbook.">
    <dbPr connection="Provider=Microsoft.Mashup.OleDb.1;Data Source=$Workbook$;Location=Table3;Extended Properties=&quot;&quot;" command="SELECT * FROM [Table3]"/>
  </connection>
</connections>
</file>

<file path=xl/sharedStrings.xml><?xml version="1.0" encoding="utf-8"?>
<sst xmlns="http://schemas.openxmlformats.org/spreadsheetml/2006/main" uniqueCount="344" count="662">
  <si>
    <t>Setting name</t>
  </si>
  <si>
    <t>Weeks open per year</t>
  </si>
  <si>
    <t>Staffing costs</t>
  </si>
  <si>
    <t>Minimum pay rate</t>
  </si>
  <si>
    <t>Calculators and links</t>
  </si>
  <si>
    <t>TOTAL PAY</t>
  </si>
  <si>
    <t>Employee role</t>
  </si>
  <si>
    <t>Staff name     (optional)</t>
  </si>
  <si>
    <t>Hours worked per week</t>
  </si>
  <si>
    <t>Weeks contracted to work per year</t>
  </si>
  <si>
    <t>Age of employee</t>
  </si>
  <si>
    <t>April 2026 - March 2027</t>
  </si>
  <si>
    <t>Pay rate per hour   £</t>
  </si>
  <si>
    <t>Add holiday pay?</t>
  </si>
  <si>
    <t>Total weeks per year</t>
  </si>
  <si>
    <t>Total gross employee pay per year</t>
  </si>
  <si>
    <t>Total gross employee pay per month</t>
  </si>
  <si>
    <t>National insurance per month*</t>
  </si>
  <si>
    <t>Pension at 3% per month</t>
  </si>
  <si>
    <t>Holiday pay</t>
  </si>
  <si>
    <t>Managerial</t>
  </si>
  <si>
    <t>Yes</t>
  </si>
  <si>
    <t xml:space="preserve">Manager  </t>
  </si>
  <si>
    <t>Select age</t>
  </si>
  <si>
    <t>Select</t>
  </si>
  <si>
    <t>No</t>
  </si>
  <si>
    <t>Deputy Manager</t>
  </si>
  <si>
    <t>Room 1</t>
  </si>
  <si>
    <t>Practitioner 1</t>
  </si>
  <si>
    <t>National Minimum/Living Wage</t>
  </si>
  <si>
    <t>National insurance 2026/2027</t>
  </si>
  <si>
    <t>Pension</t>
  </si>
  <si>
    <t>Practitioner 2</t>
  </si>
  <si>
    <t>2026/2027</t>
  </si>
  <si>
    <t>Per hour</t>
  </si>
  <si>
    <t>Up to per year</t>
  </si>
  <si>
    <t>Rate</t>
  </si>
  <si>
    <t>From per year</t>
  </si>
  <si>
    <t>Practitioner 3</t>
  </si>
  <si>
    <t>21 and over</t>
  </si>
  <si>
    <t>Practitioner 4</t>
  </si>
  <si>
    <t>18 to 20</t>
  </si>
  <si>
    <t>Practitioner 5</t>
  </si>
  <si>
    <t>Under 18</t>
  </si>
  <si>
    <t>Practitioner 6</t>
  </si>
  <si>
    <t>Apprentice</t>
  </si>
  <si>
    <t>Room 2</t>
  </si>
  <si>
    <t xml:space="preserve">Links for holiday entitlement, minimum/living wage, national insurance rates, and pension </t>
  </si>
  <si>
    <t>Additionally a salary calculator for employers and employees</t>
  </si>
  <si>
    <t>Holiday entitlement: Entitlement - GOV.UK</t>
  </si>
  <si>
    <t>National Minimum Wage and National Living Wage rates - GOV.UK</t>
  </si>
  <si>
    <t>Rates and thresholds for employers 2026 to 2027 - GOV.UK</t>
  </si>
  <si>
    <t>Other</t>
  </si>
  <si>
    <t>Making contributions to your pension scheme</t>
  </si>
  <si>
    <t>Administrator</t>
  </si>
  <si>
    <t>Workplace pensions: What you, your employer and the government pay - GOV.UK</t>
  </si>
  <si>
    <t>Cleaner</t>
  </si>
  <si>
    <t>Gross to Total Salary Calculator - Stafftax</t>
  </si>
  <si>
    <t>*Employment Allowance</t>
  </si>
  <si>
    <t>You may be able to claim up to £10500</t>
  </si>
  <si>
    <t>KEY</t>
  </si>
  <si>
    <t>Click on this link to check your eligibility:</t>
  </si>
  <si>
    <t>Enter information</t>
  </si>
  <si>
    <t>Employment Allowance: Check if you're eligible - GOV.UK</t>
  </si>
  <si>
    <t>Select from dropdown</t>
  </si>
  <si>
    <t xml:space="preserve">Entered automatically </t>
  </si>
  <si>
    <t>Calculated automatically</t>
  </si>
  <si>
    <t>Enter figures in these boxes:</t>
  </si>
  <si>
    <t>Blue boxes will autocalculate:</t>
  </si>
  <si>
    <t>Estimated number of children</t>
  </si>
  <si>
    <t>Targeted spend</t>
  </si>
  <si>
    <t>Funded children</t>
  </si>
  <si>
    <t>Funding rates 2026/2027</t>
  </si>
  <si>
    <t>Summer 2026 number of children</t>
  </si>
  <si>
    <t>Autumn 2026 number of children</t>
  </si>
  <si>
    <t>Spring 2027 number of children</t>
  </si>
  <si>
    <t>Early Years Pupil Premium - to improve outcomes of children whose families are in receipt of some forms of government support</t>
  </si>
  <si>
    <t>Deprivation rate - based on Income Deprivation Affecting Children Index (IDACI)</t>
  </si>
  <si>
    <t>N/A</t>
  </si>
  <si>
    <t>Disability Access Funding - annual lump sum for children in receipt of Disability Living Allowance</t>
  </si>
  <si>
    <t>Special Educational Needs Inclusion Funding - to support providers to meet needs of individual children with Special Educational Needs and/or Disabilities</t>
  </si>
  <si>
    <t xml:space="preserve">*See average funded hours calculator below, if required  </t>
  </si>
  <si>
    <t>Total targeted spend including EHCP's carried forward to expenses</t>
  </si>
  <si>
    <t>TOTAL CARRIED FORWARD TO SUMMARY</t>
  </si>
  <si>
    <t>Summer 2026</t>
  </si>
  <si>
    <t>Autumn 2026</t>
  </si>
  <si>
    <t>Spring 2027</t>
  </si>
  <si>
    <t>Education Health and Care Plan/s</t>
  </si>
  <si>
    <t>Enter amount/s from EHCP/s to be received each term</t>
  </si>
  <si>
    <t>EHCP - based on individual child with Special Educational Needs and/or Disabilities</t>
  </si>
  <si>
    <t xml:space="preserve">TOTAL CARRIED FORWARD </t>
  </si>
  <si>
    <t>Fees from estimate/average</t>
  </si>
  <si>
    <t>Private fees</t>
  </si>
  <si>
    <t>Hourly rate</t>
  </si>
  <si>
    <t>Average hours per week</t>
  </si>
  <si>
    <t>age groups and divide by the number of children in that age group</t>
  </si>
  <si>
    <t>Enter figures in these boxes</t>
  </si>
  <si>
    <t>Other income</t>
  </si>
  <si>
    <t>Annual estimate</t>
  </si>
  <si>
    <t>Fundraising</t>
  </si>
  <si>
    <t>Savings interest</t>
  </si>
  <si>
    <t>TOTALS CARRIED FORWARD TO SUMMARY</t>
  </si>
  <si>
    <t>Loan</t>
  </si>
  <si>
    <t>Only complete if school-age childcare is offered</t>
  </si>
  <si>
    <t xml:space="preserve">Average hours calculator for funded hours, if required </t>
  </si>
  <si>
    <t>Use headcount reports from last three funding claims</t>
  </si>
  <si>
    <t>Blue boxes will autocalculate</t>
  </si>
  <si>
    <t>Summer</t>
  </si>
  <si>
    <t>Autumn</t>
  </si>
  <si>
    <t>Spring</t>
  </si>
  <si>
    <t>Total children</t>
  </si>
  <si>
    <t>Total funded hours</t>
  </si>
  <si>
    <t>Average funded hours per week for first table</t>
  </si>
  <si>
    <t xml:space="preserve"> Early Years Funding from estimated children/average hours</t>
  </si>
  <si>
    <t xml:space="preserve">Summer 2026             21 week          Early Years Funding </t>
  </si>
  <si>
    <t>Autumn 2026           16 weeks        Early Years Funding</t>
  </si>
  <si>
    <t xml:space="preserve">Spring 2027               13 weeks        Early Years Funding </t>
  </si>
  <si>
    <t xml:space="preserve">Private fees for additional hours </t>
  </si>
  <si>
    <t>Average hours per week*</t>
  </si>
  <si>
    <t xml:space="preserve">Summer 2026              21 weeks      Private fees </t>
  </si>
  <si>
    <t>Autumn 2026            16 weeks        Private fees</t>
  </si>
  <si>
    <t>Spring 2027           13 weeks        Private fees</t>
  </si>
  <si>
    <t>*For average hours - add together all fee paying hours for different</t>
  </si>
  <si>
    <t>TOTAL CARRIED FORWARD</t>
  </si>
  <si>
    <t xml:space="preserve">Summer 2026 Number of weeks </t>
  </si>
  <si>
    <t>Autumn 2026 Number of weeks</t>
  </si>
  <si>
    <t>Spring 2027 Number of weeks</t>
  </si>
  <si>
    <t xml:space="preserve">Summer 2026        Private fees </t>
  </si>
  <si>
    <t>Autumn 2026          Private fees</t>
  </si>
  <si>
    <t>Spring 2027           Private fees</t>
  </si>
  <si>
    <t xml:space="preserve">*For average hours per week - add together all fee paying hours for </t>
  </si>
  <si>
    <t>age group and divide by the number of children in that age group</t>
  </si>
  <si>
    <t>Summer 2026 Number of unfunded weeks or part weeks</t>
  </si>
  <si>
    <t>Autumn 2026 Number of unfunded weeks or part weeks</t>
  </si>
  <si>
    <t>Spring 2027 Number of unfunded weeks or part weeks</t>
  </si>
  <si>
    <t>Autumn 2026           Private fees</t>
  </si>
  <si>
    <t>Spring 2027            Private fees</t>
  </si>
  <si>
    <t>TOTAL FEES CARRIED FORWARD TO SUMMARY</t>
  </si>
  <si>
    <t>Miscellaneous</t>
  </si>
  <si>
    <t>School-age childcare wraparound</t>
  </si>
  <si>
    <t xml:space="preserve">Summer 2026    21 weeks    School-age childcare wraparound </t>
  </si>
  <si>
    <t>Autumn 2026       16 weeks    School-age childcare wraparound</t>
  </si>
  <si>
    <t>Spring 2027       13 weeks    School-age childcare wraparound</t>
  </si>
  <si>
    <t xml:space="preserve">School-age childcare Holiday Club </t>
  </si>
  <si>
    <t>Fee rate</t>
  </si>
  <si>
    <t>Number of weeks</t>
  </si>
  <si>
    <t>Half day</t>
  </si>
  <si>
    <t>Full day</t>
  </si>
  <si>
    <t>TOTAL SCHOOL-AGE CHILDCARE CARRIED FORWARD TO SUMMARY</t>
  </si>
  <si>
    <t>Using last three funding claims, enter figures below. If you have significantly changed the number of children in each age band, please amend figures.</t>
  </si>
  <si>
    <t>Early Years Pupil Premium</t>
  </si>
  <si>
    <t>Disability Access Funding</t>
  </si>
  <si>
    <t>Special Educational Needs Inclusion Funding</t>
  </si>
  <si>
    <t>Expenses</t>
  </si>
  <si>
    <t>Annually £</t>
  </si>
  <si>
    <t>Notes/Comments</t>
  </si>
  <si>
    <t>Annually</t>
  </si>
  <si>
    <t>Staff pay including on costs and holiday pay, where applicable</t>
  </si>
  <si>
    <t>From Staffing tab</t>
  </si>
  <si>
    <t>Termly</t>
  </si>
  <si>
    <t>Staff training</t>
  </si>
  <si>
    <t>Quarterly</t>
  </si>
  <si>
    <t>Staff recruitment</t>
  </si>
  <si>
    <t>Monthly</t>
  </si>
  <si>
    <t>Staff uniform</t>
  </si>
  <si>
    <t xml:space="preserve">Weekly </t>
  </si>
  <si>
    <t>Staff travel/expenses</t>
  </si>
  <si>
    <t>Rent</t>
  </si>
  <si>
    <t>Property maintenance</t>
  </si>
  <si>
    <t>Suggested property maintenance budget around £5k pa</t>
  </si>
  <si>
    <t>Business rates</t>
  </si>
  <si>
    <t>Electricity</t>
  </si>
  <si>
    <t>Gas</t>
  </si>
  <si>
    <t>Water</t>
  </si>
  <si>
    <r>
      <t xml:space="preserve">Insurance </t>
    </r>
    <r>
      <rPr>
        <sz val="8"/>
        <color theme="1"/>
        <rFont val="Arial"/>
        <family val="2"/>
        <charset val="0"/>
      </rPr>
      <t>buildings, contents, public liability</t>
    </r>
  </si>
  <si>
    <t>Cleaning materials</t>
  </si>
  <si>
    <t>Telephone</t>
  </si>
  <si>
    <t>Internet</t>
  </si>
  <si>
    <t>Office expenses</t>
  </si>
  <si>
    <t>Teaching materials</t>
  </si>
  <si>
    <t>Targeted spend (EYPP, Deprivation, DAF, SENIF, EHCP)</t>
  </si>
  <si>
    <t>From Income tab - targeted spend</t>
  </si>
  <si>
    <t>Toys/Equipment</t>
  </si>
  <si>
    <t>Food/Drink</t>
  </si>
  <si>
    <t>Subscriptions/memberships</t>
  </si>
  <si>
    <r>
      <t>Registration fees</t>
    </r>
    <r>
      <rPr>
        <sz val="8"/>
        <color theme="1"/>
        <rFont val="Arial"/>
        <family val="2"/>
        <charset val="0"/>
      </rPr>
      <t>, i.e., Ofsted</t>
    </r>
  </si>
  <si>
    <t>Fundraising costs</t>
  </si>
  <si>
    <t xml:space="preserve">Professional fees </t>
  </si>
  <si>
    <t>Volunteer expenses</t>
  </si>
  <si>
    <t>Loan repayments</t>
  </si>
  <si>
    <t>Miscellaneous costs</t>
  </si>
  <si>
    <t>Any costs that do not fit into a previous category</t>
  </si>
  <si>
    <t>Total expenses</t>
  </si>
  <si>
    <t>Occupancy</t>
  </si>
  <si>
    <t xml:space="preserve">Please enter the times (applicable to your setting) and the hours or part hours as a decimal, for example: </t>
  </si>
  <si>
    <t>one hour - 1, half an hour - 0.5, three-quarters of an hour 0.75, quarter of an hour 0.25, twenty minutes 0.33</t>
  </si>
  <si>
    <t>Hours available</t>
  </si>
  <si>
    <t>Times</t>
  </si>
  <si>
    <t>Hours</t>
  </si>
  <si>
    <t>Early Start (ES)</t>
  </si>
  <si>
    <t>Morning (AM)</t>
  </si>
  <si>
    <t>Afternoon (PM)</t>
  </si>
  <si>
    <t xml:space="preserve">Late stay (LS)                       </t>
  </si>
  <si>
    <t>Monday</t>
  </si>
  <si>
    <t>Tuesday</t>
  </si>
  <si>
    <t>Wednesday</t>
  </si>
  <si>
    <t>Thursday</t>
  </si>
  <si>
    <t>Friday</t>
  </si>
  <si>
    <t>FOR ADMINISTRATIVE USE</t>
  </si>
  <si>
    <t>Room</t>
  </si>
  <si>
    <t>ES</t>
  </si>
  <si>
    <t>AM</t>
  </si>
  <si>
    <t>PM</t>
  </si>
  <si>
    <t>LS</t>
  </si>
  <si>
    <t>Total booked hours per week</t>
  </si>
  <si>
    <t>Total funded hours per week</t>
  </si>
  <si>
    <t>Total fee hours per week</t>
  </si>
  <si>
    <t>Booked places</t>
  </si>
  <si>
    <t>Total places</t>
  </si>
  <si>
    <t>Places available to book</t>
  </si>
  <si>
    <t>Percentage booked</t>
  </si>
  <si>
    <t>Total hours (total places x hours)</t>
  </si>
  <si>
    <t>Booked hours/Total hours</t>
  </si>
  <si>
    <t>OCCUPANCY</t>
  </si>
  <si>
    <t>OR</t>
  </si>
  <si>
    <t>Child's name/initials</t>
  </si>
  <si>
    <t>Date of birth</t>
  </si>
  <si>
    <t>Total hours</t>
  </si>
  <si>
    <t>Funded hours</t>
  </si>
  <si>
    <t>Fee hours</t>
  </si>
  <si>
    <t>A Sample</t>
  </si>
  <si>
    <t>EX ample</t>
  </si>
  <si>
    <t xml:space="preserve">Staffing ratios calculator </t>
  </si>
  <si>
    <t>QT - Qualified Teacher</t>
  </si>
  <si>
    <t>ES - Early Start</t>
  </si>
  <si>
    <t>AM - Morning</t>
  </si>
  <si>
    <t>EHCP - Education Health and Care Plan</t>
  </si>
  <si>
    <t>PM - Afternoon</t>
  </si>
  <si>
    <t>SENIF - Special Educational Needs Inclusion Funding</t>
  </si>
  <si>
    <t>PPA - Planning, preparation and assessment</t>
  </si>
  <si>
    <t>SEND - Special Educational Needs and/or Disabilities</t>
  </si>
  <si>
    <t>LS - Late Stay</t>
  </si>
  <si>
    <t>TA - Teaching Assistant</t>
  </si>
  <si>
    <t>Set up or ES</t>
  </si>
  <si>
    <t>8.30 -</t>
  </si>
  <si>
    <t>9.00 -</t>
  </si>
  <si>
    <t>12.00 -</t>
  </si>
  <si>
    <t>Of these children how many have EHCP/SENIF with 100% support</t>
  </si>
  <si>
    <t>TOTAL CHILDREN</t>
  </si>
  <si>
    <t>SEND support staff / TA (1:1)</t>
  </si>
  <si>
    <t>TOTAL STAFF REQUIRED WITH QT/EYT</t>
  </si>
  <si>
    <t>TOTAL STAFF REQUIRED WITHOUT QT/EYT</t>
  </si>
  <si>
    <t>ACTUAL STAFF IN POST</t>
  </si>
  <si>
    <t>Role</t>
  </si>
  <si>
    <t>Qualification</t>
  </si>
  <si>
    <t>Hours per week</t>
  </si>
  <si>
    <t>QT/EYT</t>
  </si>
  <si>
    <t>Level 3</t>
  </si>
  <si>
    <t>Level 2</t>
  </si>
  <si>
    <t>Unqualified</t>
  </si>
  <si>
    <t>STAFF IN POST</t>
  </si>
  <si>
    <t xml:space="preserve">TOTAL </t>
  </si>
  <si>
    <t>WITH QT/EYT OVER(+)  OR  UNDER(-) STAFFED BY</t>
  </si>
  <si>
    <t>WITHOUT QT/EYT OVER(+)  OR  UNDER(-) STAFFED BY</t>
  </si>
  <si>
    <t xml:space="preserve">Summary </t>
  </si>
  <si>
    <t>£</t>
  </si>
  <si>
    <r>
      <t xml:space="preserve">Early Years Funding </t>
    </r>
    <r>
      <rPr>
        <sz val="8"/>
        <color theme="1"/>
        <rFont val="Arial"/>
        <family val="2"/>
        <charset val="0"/>
      </rPr>
      <t>inc EYPP, Dep, DAF, SENIF</t>
    </r>
  </si>
  <si>
    <t>Private Fees</t>
  </si>
  <si>
    <t>School-age childcare</t>
  </si>
  <si>
    <t>EHCP/s</t>
  </si>
  <si>
    <t>Staff pay</t>
  </si>
  <si>
    <t>Staff costs</t>
  </si>
  <si>
    <r>
      <t>Property costs</t>
    </r>
    <r>
      <rPr>
        <sz val="8"/>
        <color theme="1"/>
        <rFont val="Arial"/>
        <family val="2"/>
        <charset val="0"/>
      </rPr>
      <t xml:space="preserve"> inc maintenance, utilities, business rates</t>
    </r>
  </si>
  <si>
    <r>
      <t xml:space="preserve">Insurance </t>
    </r>
    <r>
      <rPr>
        <sz val="8"/>
        <color theme="1"/>
        <rFont val="Arial"/>
        <family val="2"/>
        <charset val="0"/>
      </rPr>
      <t>(buildings, contents, public liability)</t>
    </r>
  </si>
  <si>
    <r>
      <t xml:space="preserve">Office expenses </t>
    </r>
    <r>
      <rPr>
        <sz val="8"/>
        <color theme="1"/>
        <rFont val="Arial"/>
        <family val="2"/>
        <charset val="0"/>
      </rPr>
      <t>inc telephone, internet</t>
    </r>
  </si>
  <si>
    <r>
      <t xml:space="preserve">Targeted spend </t>
    </r>
    <r>
      <rPr>
        <sz val="8"/>
        <color theme="1"/>
        <rFont val="Arial"/>
        <family val="2"/>
        <charset val="0"/>
      </rPr>
      <t>(EYPP, Deprivation, DAF, SENIF, EHCP)</t>
    </r>
  </si>
  <si>
    <t>Toys and Equipment</t>
  </si>
  <si>
    <t>Food and drink</t>
  </si>
  <si>
    <t xml:space="preserve">Subscriptions, memberships, registration </t>
  </si>
  <si>
    <t>Surplus/Loss</t>
  </si>
  <si>
    <t>Staff pay to income</t>
  </si>
  <si>
    <t>Bank accounts</t>
  </si>
  <si>
    <t>Deposit accounts</t>
  </si>
  <si>
    <t>Petty cash</t>
  </si>
  <si>
    <t>With QT/EYT Over(+)/Under(-) staffed by</t>
  </si>
  <si>
    <t>staff per week</t>
  </si>
  <si>
    <t>Without QT/EYT Over(+)/Under(-) staffed by</t>
  </si>
  <si>
    <t xml:space="preserve">Sustainability tool for Early Years all year round settings </t>
  </si>
  <si>
    <t>Please contact your Business and Governance Adviser if you need to add more rooms/practitioners</t>
  </si>
  <si>
    <t xml:space="preserve">Summer 2026       School-age childcare      Holiday club </t>
  </si>
  <si>
    <t>Autumn 2026        School-age childcare       Holiday club</t>
  </si>
  <si>
    <t>Spring 2027    School-age childcare       Holiday club</t>
  </si>
  <si>
    <t>Please contact you Business and Governance Adviser if you need more rooms/children added</t>
  </si>
  <si>
    <t>Please contact your Business and Governance Adviser if more 'Actual staff in post' need to be added</t>
  </si>
  <si>
    <t>Employer on-costs</t>
  </si>
  <si>
    <r>
      <t>Average funded hours per week</t>
    </r>
    <r>
      <rPr>
        <sz val="10"/>
        <color rgb="FFAE0055"/>
        <rFont val="Arial"/>
        <family val="2"/>
        <charset val="0"/>
      </rPr>
      <t>*</t>
    </r>
  </si>
  <si>
    <t>Nine months to two years</t>
  </si>
  <si>
    <t>Two-year-olds</t>
  </si>
  <si>
    <t xml:space="preserve">Three and four-years-old </t>
  </si>
  <si>
    <t>SENIF rate one 50%</t>
  </si>
  <si>
    <t>SENIF rate two 75%</t>
  </si>
  <si>
    <t>SENIF rate three 100%</t>
  </si>
  <si>
    <t>Deprivation rank one</t>
  </si>
  <si>
    <t>Deprivation rank two</t>
  </si>
  <si>
    <t>Deprivation rank three</t>
  </si>
  <si>
    <t>Deprivation rank four</t>
  </si>
  <si>
    <t>Babies under nine months</t>
  </si>
  <si>
    <t>Breakfast Club - rate one - early start</t>
  </si>
  <si>
    <t>Breakfast Club - rate two - from 8 am</t>
  </si>
  <si>
    <t>After School - rate one</t>
  </si>
  <si>
    <t>After School - rate two</t>
  </si>
  <si>
    <t>After School - rate three</t>
  </si>
  <si>
    <t>Cost £</t>
  </si>
  <si>
    <t>Frequency</t>
  </si>
  <si>
    <t>8 am - 9 am</t>
  </si>
  <si>
    <t>9 am - 12 pm</t>
  </si>
  <si>
    <t>12 pm - 3 pm</t>
  </si>
  <si>
    <t>3 pm - 4 pm</t>
  </si>
  <si>
    <t>3 pm - 5 pm</t>
  </si>
  <si>
    <t>3 pm - 6 pm</t>
  </si>
  <si>
    <t>Use either the room cells and enter the total number of children in each room or use the child cells and enter individual child's booking pattern</t>
  </si>
  <si>
    <t>EYT - Early Years Teacher/Early Years Professional Status</t>
  </si>
  <si>
    <t>KEY TO ABBREVIATIONS</t>
  </si>
  <si>
    <t>3.00 -</t>
  </si>
  <si>
    <t>Children / occupancy nine months to two years (1:3)</t>
  </si>
  <si>
    <t>Children / occupancy under nine months (1:3)</t>
  </si>
  <si>
    <r>
      <t xml:space="preserve">Children / occupancy three and four years (1:8 or </t>
    </r>
    <r>
      <rPr>
        <u val="single"/>
        <sz val="11"/>
        <color rgb="FF000000"/>
        <rFont val="Arial"/>
        <family val="2"/>
        <charset val="0"/>
      </rPr>
      <t>1:13</t>
    </r>
    <r>
      <rPr>
        <sz val="11"/>
        <color rgb="FF000000"/>
        <rFont val="Arial"/>
        <family val="2"/>
        <charset val="0"/>
      </rPr>
      <t xml:space="preserve"> if QT/EYT)</t>
    </r>
  </si>
  <si>
    <t>Staffing with QT/EYT three and four years (1:13)</t>
  </si>
  <si>
    <t>Staffing without QT/EYT three and four years (1:8)</t>
  </si>
  <si>
    <t>Staffing under two years (1:3)</t>
  </si>
  <si>
    <t>PPA</t>
  </si>
  <si>
    <t>Select "Yes" if staff member is available to work directly with children, select "PPA" for planning, preparation and assessment or non-contact time, leave blank if staff member is not working</t>
  </si>
  <si>
    <t>Tidy or LS</t>
  </si>
  <si>
    <r>
      <t/>
    </r>
    <r>
      <rPr>
        <sz val="12"/>
        <color theme="1"/>
        <rFont val="Arial"/>
        <family val="2"/>
        <charset val="0"/>
      </rPr>
      <t xml:space="preserve">Private Fees </t>
    </r>
    <r>
      <rPr>
        <sz val="11"/>
        <color theme="1"/>
        <rFont val="Arial"/>
        <family val="2"/>
        <charset val="0"/>
      </rPr>
      <t xml:space="preserve">                                      </t>
    </r>
    <r>
      <rPr>
        <sz val="10"/>
        <rFont val="Arial"/>
        <family val="2"/>
        <charset val="0"/>
      </rPr>
      <t>For unfunded weeks or part weeks, e.g., weeks over the 50 funded weeks (maximum of two weeks per year)</t>
    </r>
  </si>
  <si>
    <t>SENIF rate one 50% of</t>
  </si>
  <si>
    <t>SENIF rate two 75% of</t>
  </si>
  <si>
    <t>SENIF rate three 100% of</t>
  </si>
  <si>
    <t>Room one</t>
  </si>
  <si>
    <t>Room two</t>
  </si>
  <si>
    <t>Room three</t>
  </si>
  <si>
    <t>Children / occupancy two-year-olds (1:5)</t>
  </si>
  <si>
    <t>Staffing two-year-olds (1:5)</t>
  </si>
  <si>
    <t xml:space="preserve">Income for 50 week + settings </t>
  </si>
  <si>
    <t>Income 50 weeks +</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</si>
</sst>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6" formatCode="&quot;£&quot;#,##0;[Red]\-&quot;£&quot;#,##0"/>
    <numFmt numFmtId="44" formatCode="_-&quot;£&quot;* #,##0.00_-;\-&quot;£&quot;* #,##0.00_-;_-&quot;£&quot;* &quot;-&quot;??_-;_-@_-"/>
    <numFmt numFmtId="43" formatCode="_-* #,##0.00_-;\-* #,##0.00_-;_-* &quot;-&quot;??_-;_-@_-"/>
  </numFmts>
  <fonts count="107">
    <font>
      <sz val="11"/>
      <color theme="1"/>
      <name val="Calibri"/>
      <family val="2"/>
      <charset val="0"/>
      <scheme val="minor"/>
    </font>
    <font>
      <b/>
      <sz val="11"/>
      <color theme="1"/>
      <name val="Arial"/>
      <family val="2"/>
      <charset val="0"/>
    </font>
    <font>
      <sz val="11"/>
      <color theme="1"/>
      <name val="Arial"/>
      <family val="2"/>
      <charset val="0"/>
    </font>
    <font>
      <b/>
      <sz val="9"/>
      <color theme="1"/>
      <name val="Arial"/>
      <family val="2"/>
      <charset val="0"/>
    </font>
    <font>
      <sz val="11"/>
      <color theme="1"/>
      <name val="Calibri"/>
      <family val="2"/>
      <charset val="0"/>
      <scheme val="minor"/>
    </font>
    <font>
      <sz val="10"/>
      <color theme="1"/>
      <name val="Arial"/>
      <family val="2"/>
      <charset val="0"/>
    </font>
    <font>
      <sz val="9"/>
      <color theme="1"/>
      <name val="Arial"/>
      <family val="2"/>
      <charset val="0"/>
    </font>
    <font>
      <u val="single"/>
      <sz val="11"/>
      <color theme="10"/>
      <name val="Calibri"/>
      <family val="2"/>
      <charset val="0"/>
      <scheme val="minor"/>
    </font>
    <font>
      <sz val="11"/>
      <color rgb="FFFF0000"/>
      <name val="Arial"/>
      <family val="2"/>
      <charset val="0"/>
    </font>
    <font>
      <b/>
      <sz val="10"/>
      <name val="Arial"/>
      <family val="2"/>
      <charset val="0"/>
    </font>
    <font>
      <sz val="8"/>
      <color theme="1"/>
      <name val="Arial"/>
      <family val="2"/>
      <charset val="0"/>
    </font>
    <font>
      <b/>
      <sz val="14"/>
      <color theme="1"/>
      <name val="Arial"/>
      <family val="2"/>
      <charset val="0"/>
    </font>
    <font>
      <sz val="10"/>
      <name val="Arial"/>
      <family val="2"/>
      <charset val="0"/>
    </font>
    <font>
      <sz val="11"/>
      <name val="Arial"/>
      <family val="2"/>
      <charset val="0"/>
    </font>
    <font>
      <sz val="9"/>
      <color rgb="FFFF0000"/>
      <name val="Arial"/>
      <family val="2"/>
      <charset val="0"/>
    </font>
    <font>
      <sz val="11"/>
      <color theme="3"/>
      <name val="Arial"/>
      <family val="2"/>
      <charset val="0"/>
    </font>
    <font>
      <sz val="9"/>
      <color theme="3"/>
      <name val="Arial"/>
      <family val="2"/>
      <charset val="0"/>
    </font>
    <font>
      <sz val="11"/>
      <color rgb="FF7030A0"/>
      <name val="Arial"/>
      <family val="2"/>
      <charset val="0"/>
    </font>
    <font>
      <sz val="9"/>
      <name val="Arial"/>
      <family val="2"/>
      <charset val="0"/>
    </font>
    <font>
      <b/>
      <sz val="12"/>
      <color theme="1"/>
      <name val="Arial"/>
      <family val="2"/>
      <charset val="0"/>
    </font>
    <font>
      <b/>
      <sz val="12"/>
      <name val="Arial"/>
      <family val="2"/>
      <charset val="0"/>
    </font>
    <font>
      <b/>
      <sz val="14"/>
      <color rgb="FFFF0000"/>
      <name val="Arial"/>
      <family val="2"/>
      <charset val="0"/>
    </font>
    <font>
      <sz val="12"/>
      <color theme="1"/>
      <name val="Arial"/>
      <family val="2"/>
      <charset val="0"/>
    </font>
    <font>
      <sz val="12"/>
      <color theme="1"/>
      <name val="Calibri"/>
      <family val="2"/>
      <charset val="0"/>
      <scheme val="minor"/>
    </font>
    <font>
      <b/>
      <sz val="11"/>
      <color theme="1"/>
      <name val="Calibri"/>
      <family val="2"/>
      <charset val="0"/>
      <scheme val="minor"/>
    </font>
    <font>
      <b/>
      <sz val="20"/>
      <color rgb="FF000000"/>
      <name val="Arial"/>
      <family val="2"/>
      <charset val="0"/>
    </font>
    <font>
      <b/>
      <sz val="11"/>
      <color rgb="FF000000"/>
      <name val="Arial"/>
      <family val="2"/>
      <charset val="0"/>
    </font>
    <font>
      <b/>
      <sz val="10"/>
      <color rgb="FF000000"/>
      <name val="Arial"/>
      <family val="2"/>
      <charset val="0"/>
    </font>
    <font>
      <sz val="11"/>
      <color rgb="FF000000"/>
      <name val="Arial"/>
      <family val="2"/>
      <charset val="0"/>
    </font>
    <font>
      <b/>
      <sz val="11"/>
      <color rgb="FFFF0000"/>
      <name val="Arial"/>
      <family val="2"/>
      <charset val="0"/>
    </font>
    <font>
      <sz val="12"/>
      <color rgb="FF000000"/>
      <name val="Arial"/>
      <family val="2"/>
      <charset val="0"/>
    </font>
    <font>
      <sz val="14"/>
      <color rgb="FF000000"/>
      <name val="Arial"/>
      <family val="2"/>
      <charset val="0"/>
    </font>
    <font>
      <u val="single"/>
      <sz val="11"/>
      <color rgb="FF3366FF"/>
      <name val="Arial"/>
      <family val="2"/>
      <charset val="0"/>
    </font>
    <font>
      <sz val="11"/>
      <color rgb="FF3366FF"/>
      <name val="Arial"/>
      <family val="2"/>
      <charset val="0"/>
    </font>
    <font>
      <sz val="11"/>
      <color rgb="FF3366FF"/>
      <name val="Calibri"/>
      <family val="2"/>
      <charset val="0"/>
      <scheme val="minor"/>
    </font>
    <font>
      <sz val="10"/>
      <color rgb="FF3366FF"/>
      <name val="Arial"/>
      <family val="2"/>
      <charset val="0"/>
    </font>
    <font>
      <sz val="12"/>
      <name val="Arial"/>
      <family val="2"/>
      <charset val="0"/>
    </font>
    <font>
      <sz val="11"/>
      <color rgb="FFC00000"/>
      <name val="Arial"/>
      <family val="2"/>
      <charset val="0"/>
    </font>
    <font>
      <sz val="9"/>
      <color rgb="FFC00000"/>
      <name val="Arial"/>
      <family val="2"/>
      <charset val="0"/>
    </font>
    <font>
      <b/>
      <sz val="11"/>
      <color rgb="FFC00000"/>
      <name val="Arial"/>
      <family val="2"/>
      <charset val="0"/>
    </font>
    <font>
      <u val="single"/>
      <sz val="12"/>
      <color theme="8" tint="-0.499984740745262"/>
      <name val="Arial"/>
      <family val="2"/>
      <charset val="0"/>
    </font>
    <font>
      <sz val="11"/>
      <color theme="8" tint="-0.499984740745262"/>
      <name val="Arial"/>
      <family val="2"/>
      <charset val="0"/>
    </font>
    <font>
      <b/>
      <sz val="11"/>
      <name val="Arial"/>
      <family val="2"/>
      <charset val="0"/>
    </font>
    <font>
      <b/>
      <sz val="10"/>
      <color rgb="FFC80000"/>
      <name val="Arial"/>
      <family val="2"/>
      <charset val="0"/>
    </font>
    <font>
      <sz val="11"/>
      <color rgb="FFAE0055"/>
      <name val="Arial"/>
      <family val="2"/>
      <charset val="0"/>
    </font>
    <font>
      <sz val="10"/>
      <color rgb="FFAE0055"/>
      <name val="Arial"/>
      <family val="2"/>
      <charset val="0"/>
    </font>
    <font>
      <u val="single"/>
      <sz val="11"/>
      <color rgb="FF000000"/>
      <name val="Arial"/>
      <family val="2"/>
      <charset val="0"/>
    </font>
    <font>
      <sz val="9"/>
      <color rgb="FF000000"/>
      <name val="Arial"/>
      <family val="2"/>
      <charset val="0"/>
    </font>
    <font>
      <sz val="10"/>
      <color rgb="FF000000"/>
      <name val="Arial"/>
      <family val="2"/>
      <charset val="0"/>
    </font>
    <font>
      <sz val="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rgb="FF000000"/>
      <name val="+mn-lt"/>
      <family val="2"/>
      <charset val="0"/>
    </font>
    <font>
      <sz val="8"/>
      <color indexed="8"/>
      <name val="Arial"/>
      <family val="2"/>
      <charset val="0"/>
    </font>
    <font>
      <sz val="11"/>
      <color rgb="FF000000"/>
      <name val="+mn-lt"/>
      <family val="2"/>
      <charset val="0"/>
    </font>
    <font>
      <sz val="11"/>
      <color rgb="FF000000"/>
      <name val="+mn-lt"/>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2"/>
      <color rgb="FF000000"/>
      <name val="Arial"/>
      <family val="2"/>
      <charset val="0"/>
    </font>
    <font>
      <sz val="11"/>
      <color rgb="FF000000"/>
      <name val="+mn-lt"/>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rgb="FF00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rgb="FF000000"/>
      <name val="Arial"/>
      <family val="2"/>
      <charset val="0"/>
    </font>
    <font>
      <sz val="12"/>
      <color rgb="FF000000"/>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1"/>
      <color indexed="8"/>
      <name val="Calibri"/>
      <family val="2"/>
      <charset val="0"/>
    </font>
  </fonts>
  <fills count="12">
    <fill>
      <patternFill patternType="none">
        <fgColor indexed="64"/>
        <bgColor indexed="65"/>
      </patternFill>
    </fill>
    <fill>
      <patternFill patternType="gray125">
        <fgColor indexed="64"/>
        <bgColor indexed="6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rgb="FF000000"/>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double">
        <color indexed="64"/>
      </top>
      <bottom/>
      <diagonal/>
    </border>
    <border>
      <left/>
      <right/>
      <top style="thin">
        <color indexed="64"/>
      </top>
      <bottom/>
      <diagonal/>
    </border>
    <border>
      <left/>
      <right style="thin">
        <color indexed="64"/>
      </right>
      <top style="double">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587">
    <xf numFmtId="0" fontId="0" fillId="0" borderId="0"/>
    <xf numFmtId="0" fontId="7" fillId="0" borderId="0" applyAlignment="0" applyBorder="0" applyNumberFormat="0" applyFill="0" applyProtection="0"/>
  </cellStyleXfs>
  <cellXfs>
    <xf numFmtId="0" fontId="0" fillId="0" borderId="0" xfId="0"/>
    <xf numFmtId="0" fontId="2" fillId="0" borderId="0" xfId="0" applyFont="1"/>
    <xf numFmtId="0" fontId="2" fillId="2" borderId="1" xfId="0" applyBorder="1" applyFont="1" applyFill="1"/>
    <xf numFmtId="0" fontId="1" fillId="0" borderId="0" xfId="0" applyFont="1"/>
    <xf numFmtId="0" fontId="5" fillId="0" borderId="0" xfId="0" applyFont="1"/>
    <xf numFmtId="0" fontId="6" fillId="0" borderId="0" xfId="0" applyFont="1"/>
    <xf numFmtId="0" fontId="2" fillId="3" borderId="2" xfId="0" applyBorder="1" applyFont="1" applyFill="1"/>
    <xf numFmtId="0" fontId="3" fillId="0" borderId="0" xfId="0" applyFont="1"/>
    <xf numFmtId="9" fontId="6" fillId="0" borderId="0" xfId="0" applyFont="1" applyNumberFormat="1"/>
    <xf numFmtId="44" fontId="6" fillId="3" borderId="2" xfId="0" applyBorder="1" applyFont="1" applyNumberFormat="1" applyFill="1"/>
    <xf numFmtId="0" fontId="6" fillId="3" borderId="2" xfId="0" applyBorder="1" applyFont="1" applyFill="1"/>
    <xf numFmtId="2" fontId="6" fillId="3" borderId="2" xfId="0" applyBorder="1" applyFont="1" applyNumberFormat="1" applyFill="1"/>
    <xf numFmtId="0" fontId="5" fillId="0" borderId="0" xfId="0" applyAlignment="1" applyFont="1">
      <alignment vertical="top" wrapText="1"/>
    </xf>
    <xf numFmtId="6" fontId="6" fillId="0" borderId="0" xfId="0" applyFont="1" applyNumberFormat="1"/>
    <xf numFmtId="44" fontId="2" fillId="0" borderId="0" xfId="0" applyFont="1" applyNumberFormat="1"/>
    <xf numFmtId="0" fontId="6" fillId="4" borderId="3" xfId="0" applyBorder="1" applyFont="1" applyFill="1"/>
    <xf numFmtId="0" fontId="6" fillId="4" borderId="4" xfId="0" applyBorder="1" applyFont="1" applyFill="1"/>
    <xf numFmtId="43" fontId="2" fillId="0" borderId="0" xfId="0" applyFont="1" applyNumberFormat="1"/>
    <xf numFmtId="0" fontId="8" fillId="0" borderId="0" xfId="0" applyFont="1"/>
    <xf numFmtId="0" fontId="2" fillId="0" borderId="2" xfId="0" applyBorder="1" applyFont="1"/>
    <xf numFmtId="0" fontId="2" fillId="0" borderId="0" xfId="0" applyAlignment="1" applyFont="1">
      <alignment wrapText="1"/>
    </xf>
    <xf numFmtId="44" fontId="2" fillId="0" borderId="2" xfId="0" applyBorder="1" applyFont="1" applyNumberFormat="1"/>
    <xf numFmtId="0" fontId="11" fillId="0" borderId="0" xfId="0" applyFont="1"/>
    <xf numFmtId="0" fontId="2" fillId="0" borderId="2" xfId="0" applyAlignment="1" applyBorder="1" applyFont="1">
      <alignment horizontal="center"/>
    </xf>
    <xf numFmtId="0" fontId="10" fillId="0" borderId="0" xfId="0" applyAlignment="1" applyFont="1">
      <alignment horizontal="center"/>
    </xf>
    <xf numFmtId="0" fontId="6" fillId="0" borderId="0" xfId="0" applyAlignment="1" applyFont="1">
      <alignment horizontal="center"/>
    </xf>
    <xf numFmtId="44" fontId="2" fillId="5" borderId="2" xfId="0" applyBorder="1" applyFont="1" applyNumberFormat="1" applyFill="1"/>
    <xf numFmtId="0" fontId="14" fillId="0" borderId="0" xfId="0" applyFont="1"/>
    <xf numFmtId="44" fontId="14" fillId="0" borderId="0" xfId="0" applyFont="1" applyNumberFormat="1"/>
    <xf numFmtId="44" fontId="6" fillId="0" borderId="0" xfId="0" applyAlignment="1" applyFont="1" applyNumberFormat="1">
      <alignment horizontal="center"/>
    </xf>
    <xf numFmtId="44" fontId="2" fillId="0" borderId="0" xfId="0" applyAlignment="1" applyFont="1" applyNumberFormat="1">
      <alignment horizontal="center"/>
    </xf>
    <xf numFmtId="0" fontId="2" fillId="0" borderId="0" xfId="0" applyAlignment="1" applyFont="1">
      <alignment horizontal="center"/>
    </xf>
    <xf numFmtId="44" fontId="2" fillId="5" borderId="2" xfId="0" applyAlignment="1" applyBorder="1" applyFont="1" applyNumberFormat="1" applyFill="1">
      <alignment horizontal="center"/>
    </xf>
    <xf numFmtId="0" fontId="0" fillId="0" borderId="0" xfId="0" applyAlignment="1">
      <alignment horizontal="center"/>
    </xf>
    <xf numFmtId="0" fontId="5" fillId="0" borderId="0" xfId="0" applyAlignment="1" applyFont="1">
      <alignment horizontal="center" wrapText="1"/>
    </xf>
    <xf numFmtId="0" fontId="15" fillId="0" borderId="0" xfId="0" applyAlignment="1" applyFont="1">
      <alignment horizontal="left"/>
    </xf>
    <xf numFmtId="0" fontId="5" fillId="0" borderId="5" xfId="0" applyAlignment="1" applyBorder="1" applyFont="1">
      <alignment horizontal="center" wrapText="1"/>
    </xf>
    <xf numFmtId="44" fontId="2" fillId="0" borderId="6" xfId="0" applyBorder="1" applyFont="1" applyNumberFormat="1"/>
    <xf numFmtId="44" fontId="2" fillId="0" borderId="7" xfId="0" applyBorder="1" applyFont="1" applyNumberFormat="1"/>
    <xf numFmtId="0" fontId="2" fillId="0" borderId="0" xfId="0" applyAlignment="1" applyFont="1">
      <alignment horizontal="left"/>
    </xf>
    <xf numFmtId="0" fontId="17" fillId="0" borderId="0" xfId="0" applyFont="1"/>
    <xf numFmtId="0" fontId="18" fillId="0" borderId="0" xfId="0" applyFont="1"/>
    <xf numFmtId="0" fontId="19" fillId="0" borderId="0" xfId="0" applyFont="1"/>
    <xf numFmtId="0" fontId="19" fillId="0" borderId="0" xfId="0" applyAlignment="1" applyFont="1">
      <alignment horizontal="right"/>
    </xf>
    <xf numFmtId="0" fontId="2" fillId="0" borderId="0" xfId="0" applyAlignment="1" applyFont="1">
      <alignment vertical="center" wrapText="1"/>
    </xf>
    <xf numFmtId="0" fontId="13" fillId="0" borderId="0" xfId="0" applyFont="1"/>
    <xf numFmtId="0" fontId="16" fillId="0" borderId="0" xfId="0" applyAlignment="1" applyFont="1">
      <alignment horizontal="left"/>
    </xf>
    <xf numFmtId="0" fontId="6" fillId="0" borderId="0" xfId="0" applyAlignment="1" applyFont="1">
      <alignment horizontal="center" vertical="center" wrapText="1"/>
    </xf>
    <xf numFmtId="1" fontId="5" fillId="0" borderId="0" xfId="0" applyAlignment="1" applyFont="1" applyNumberFormat="1">
      <alignment horizontal="center"/>
    </xf>
    <xf numFmtId="0" fontId="21" fillId="0" borderId="0" xfId="0" applyFont="1"/>
    <xf numFmtId="0" fontId="18" fillId="0" borderId="0" xfId="0" applyAlignment="1" applyFont="1">
      <alignment horizontal="center"/>
    </xf>
    <xf numFmtId="0" fontId="2" fillId="0" borderId="0" xfId="0" applyAlignment="1" applyFont="1">
      <alignment horizontal="right"/>
    </xf>
    <xf numFmtId="44" fontId="2" fillId="3" borderId="8" xfId="0" applyBorder="1" applyFont="1" applyNumberFormat="1" applyFill="1"/>
    <xf numFmtId="44" fontId="2" fillId="3" borderId="9" xfId="0" applyBorder="1" applyFont="1" applyNumberFormat="1" applyFill="1"/>
    <xf numFmtId="0" fontId="22" fillId="0" borderId="0" xfId="0" applyFont="1"/>
    <xf numFmtId="0" fontId="23" fillId="0" borderId="0" xfId="0" applyAlignment="1" applyFont="1">
      <alignment horizontal="center"/>
    </xf>
    <xf numFmtId="0" fontId="2" fillId="5" borderId="10" xfId="0" applyAlignment="1" applyBorder="1" applyFont="1" applyFill="1">
      <alignment horizontal="center"/>
    </xf>
    <xf numFmtId="0" fontId="2" fillId="5" borderId="11" xfId="0" applyAlignment="1" applyBorder="1" applyFont="1" applyFill="1">
      <alignment horizontal="center"/>
    </xf>
    <xf numFmtId="0" fontId="2" fillId="5" borderId="12" xfId="0" applyAlignment="1" applyBorder="1" applyFont="1" applyFill="1">
      <alignment horizontal="center"/>
    </xf>
    <xf numFmtId="0" fontId="2" fillId="5" borderId="13" xfId="0" applyAlignment="1" applyBorder="1" applyFont="1" applyFill="1">
      <alignment horizontal="center"/>
    </xf>
    <xf numFmtId="0" fontId="2" fillId="0" borderId="5" xfId="0" applyBorder="1" applyFont="1"/>
    <xf numFmtId="0" fontId="2" fillId="5" borderId="14" xfId="0" applyAlignment="1" applyBorder="1" applyFont="1" applyFill="1">
      <alignment horizontal="center"/>
    </xf>
    <xf numFmtId="10" fontId="5" fillId="4" borderId="13" xfId="0" applyBorder="1" applyFont="1" applyNumberFormat="1" applyFill="1"/>
    <xf numFmtId="10" fontId="5" fillId="4" borderId="15" xfId="0" applyBorder="1" applyFont="1" applyNumberFormat="1" applyFill="1"/>
    <xf numFmtId="0" fontId="13" fillId="3" borderId="2" xfId="0" applyBorder="1" applyFont="1" applyFill="1"/>
    <xf numFmtId="0" fontId="2" fillId="3" borderId="16" xfId="0" applyBorder="1" applyFont="1" applyFill="1"/>
    <xf numFmtId="44" fontId="6" fillId="3" borderId="13" xfId="0" applyBorder="1" applyFont="1" applyNumberFormat="1" applyFill="1"/>
    <xf numFmtId="0" fontId="6" fillId="3" borderId="3" xfId="0" applyBorder="1" applyFont="1" applyFill="1"/>
    <xf numFmtId="0" fontId="6" fillId="3" borderId="13" xfId="0" applyBorder="1" applyFont="1" applyFill="1"/>
    <xf numFmtId="44" fontId="6" fillId="3" borderId="17" xfId="0" applyBorder="1" applyFont="1" applyNumberFormat="1" applyFill="1"/>
    <xf numFmtId="0" fontId="6" fillId="3" borderId="18" xfId="0" applyBorder="1" applyFont="1" applyFill="1"/>
    <xf numFmtId="0" fontId="5" fillId="3" borderId="3" xfId="0" applyBorder="1" applyFont="1" applyFill="1"/>
    <xf numFmtId="0" fontId="5" fillId="0" borderId="3" xfId="0" applyBorder="1" applyFont="1"/>
    <xf numFmtId="0" fontId="5" fillId="0" borderId="4" xfId="0" applyBorder="1" applyFont="1"/>
    <xf numFmtId="44" fontId="6" fillId="4" borderId="18" xfId="0" applyBorder="1" applyFont="1" applyNumberFormat="1" applyFill="1"/>
    <xf numFmtId="44" fontId="2" fillId="3" borderId="18" xfId="0" applyBorder="1" applyFont="1" applyNumberFormat="1" applyFill="1"/>
    <xf numFmtId="0" fontId="2" fillId="6" borderId="1" xfId="0" applyBorder="1" applyFont="1" applyFill="1"/>
    <xf numFmtId="0" fontId="5" fillId="4" borderId="1" xfId="0" applyBorder="1" applyFont="1" applyFill="1"/>
    <xf numFmtId="44" fontId="6" fillId="5" borderId="2" xfId="0" applyBorder="1" applyFont="1" applyNumberFormat="1" applyFill="1"/>
    <xf numFmtId="44" fontId="6" fillId="5" borderId="13" xfId="0" applyBorder="1" applyFont="1" applyNumberFormat="1" applyFill="1"/>
    <xf numFmtId="44" fontId="2" fillId="5" borderId="5" xfId="0" applyBorder="1" applyFont="1" applyNumberFormat="1" applyFill="1"/>
    <xf numFmtId="0" fontId="2" fillId="0" borderId="7" xfId="0" applyBorder="1" applyFont="1"/>
    <xf numFmtId="44" fontId="2" fillId="5" borderId="7" xfId="0" applyBorder="1" applyFont="1" applyNumberFormat="1" applyFill="1"/>
    <xf numFmtId="44" fontId="2" fillId="5" borderId="19" xfId="0" applyBorder="1" applyFont="1" applyNumberFormat="1" applyFill="1"/>
    <xf numFmtId="0" fontId="2" fillId="5" borderId="17" xfId="0" applyAlignment="1" applyBorder="1" applyFont="1" applyFill="1">
      <alignment horizontal="center"/>
    </xf>
    <xf numFmtId="0" fontId="2" fillId="3" borderId="3" xfId="0" applyAlignment="1" applyBorder="1" applyFont="1" applyFill="1">
      <alignment horizontal="center"/>
    </xf>
    <xf numFmtId="0" fontId="2" fillId="3" borderId="2" xfId="0" applyAlignment="1" applyBorder="1" applyFont="1" applyFill="1">
      <alignment horizontal="center"/>
    </xf>
    <xf numFmtId="0" fontId="2" fillId="3" borderId="13" xfId="0" applyAlignment="1" applyBorder="1" applyFont="1" applyFill="1">
      <alignment horizontal="center"/>
    </xf>
    <xf numFmtId="10" fontId="2" fillId="5" borderId="4" xfId="0" applyAlignment="1" applyBorder="1" applyFont="1" applyNumberFormat="1" applyFill="1">
      <alignment horizontal="center"/>
    </xf>
    <xf numFmtId="0" fontId="2" fillId="0" borderId="20" xfId="0" applyBorder="1" applyFont="1"/>
    <xf numFmtId="0" fontId="2" fillId="5" borderId="21" xfId="0" applyAlignment="1" applyBorder="1" applyFont="1" applyFill="1">
      <alignment horizontal="center"/>
    </xf>
    <xf numFmtId="0" fontId="2" fillId="7" borderId="20" xfId="0" applyAlignment="1" applyBorder="1" applyFont="1" applyFill="1">
      <alignment horizontal="center"/>
    </xf>
    <xf numFmtId="0" fontId="5" fillId="0" borderId="17" xfId="0" applyAlignment="1" applyBorder="1" applyFont="1">
      <alignment horizontal="center" wrapText="1"/>
    </xf>
    <xf numFmtId="0" fontId="5" fillId="0" borderId="2" xfId="0" applyAlignment="1" applyBorder="1" applyFont="1">
      <alignment horizontal="center" wrapText="1"/>
    </xf>
    <xf numFmtId="44" fontId="2" fillId="5" borderId="17" xfId="0" applyBorder="1" applyFont="1" applyNumberFormat="1" applyFill="1"/>
    <xf numFmtId="44" fontId="2" fillId="5" borderId="17" xfId="0" applyAlignment="1" applyBorder="1" applyFont="1" applyNumberFormat="1" applyFill="1">
      <alignment horizontal="center"/>
    </xf>
    <xf numFmtId="0" fontId="2" fillId="0" borderId="22" xfId="0" applyBorder="1" applyFont="1"/>
    <xf numFmtId="0" fontId="2" fillId="5" borderId="1" xfId="0" applyBorder="1" applyFont="1" applyFill="1"/>
    <xf numFmtId="44" fontId="6" fillId="5" borderId="3" xfId="0" applyBorder="1" applyFont="1" applyNumberFormat="1" applyFill="1"/>
    <xf numFmtId="44" fontId="6" fillId="5" borderId="18" xfId="0" applyBorder="1" applyFont="1" applyNumberFormat="1" applyFill="1"/>
    <xf numFmtId="44" fontId="6" fillId="5" borderId="15" xfId="0" applyBorder="1" applyFont="1" applyNumberFormat="1" applyFill="1"/>
    <xf numFmtId="44" fontId="6" fillId="5" borderId="4" xfId="0" applyBorder="1" applyFont="1" applyNumberFormat="1" applyFill="1"/>
    <xf numFmtId="0" fontId="12" fillId="3" borderId="3" xfId="0" applyBorder="1" applyFont="1" applyFill="1"/>
    <xf numFmtId="0" fontId="13" fillId="3" borderId="16" xfId="0" applyBorder="1" applyFont="1" applyFill="1"/>
    <xf numFmtId="0" fontId="18" fillId="3" borderId="2" xfId="0" applyBorder="1" applyFont="1" applyFill="1"/>
    <xf numFmtId="2" fontId="18" fillId="3" borderId="2" xfId="0" applyBorder="1" applyFont="1" applyNumberFormat="1" applyFill="1"/>
    <xf numFmtId="44" fontId="13" fillId="3" borderId="18" xfId="0" applyBorder="1" applyFont="1" applyNumberFormat="1" applyFill="1"/>
    <xf numFmtId="44" fontId="18" fillId="3" borderId="17" xfId="0" applyBorder="1" applyFont="1" applyNumberFormat="1" applyFill="1"/>
    <xf numFmtId="44" fontId="18" fillId="3" borderId="2" xfId="0" applyBorder="1" applyFont="1" applyNumberFormat="1" applyFill="1"/>
    <xf numFmtId="44" fontId="18" fillId="3" borderId="13" xfId="0" applyBorder="1" applyFont="1" applyNumberFormat="1" applyFill="1"/>
    <xf numFmtId="0" fontId="18" fillId="3" borderId="3" xfId="0" applyBorder="1" applyFont="1" applyFill="1"/>
    <xf numFmtId="0" fontId="18" fillId="3" borderId="13" xfId="0" applyBorder="1" applyFont="1" applyFill="1"/>
    <xf numFmtId="0" fontId="18" fillId="3" borderId="18" xfId="0" applyBorder="1" applyFont="1" applyFill="1"/>
    <xf numFmtId="44" fontId="2" fillId="5" borderId="0" xfId="0" applyFont="1" applyNumberFormat="1" applyFill="1"/>
    <xf numFmtId="44" fontId="2" fillId="5" borderId="23" xfId="0" applyBorder="1" applyFont="1" applyNumberFormat="1" applyFill="1"/>
    <xf numFmtId="44" fontId="1" fillId="5" borderId="0" xfId="0" applyFont="1" applyNumberFormat="1" applyFill="1"/>
    <xf numFmtId="44" fontId="1" fillId="5" borderId="23" xfId="0" applyBorder="1" applyFont="1" applyNumberFormat="1" applyFill="1"/>
    <xf numFmtId="10" fontId="2" fillId="5" borderId="0" xfId="0" applyFont="1" applyNumberFormat="1" applyFill="1"/>
    <xf numFmtId="0" fontId="1" fillId="5" borderId="24" xfId="0" applyBorder="1" applyFont="1" applyFill="1"/>
    <xf numFmtId="0" fontId="13" fillId="3" borderId="25" xfId="0" applyBorder="1" applyFont="1" applyFill="1"/>
    <xf numFmtId="44" fontId="9" fillId="5" borderId="1" xfId="0" applyAlignment="1" applyBorder="1" applyFont="1" applyNumberFormat="1" applyFill="1">
      <alignment vertical="top" wrapText="1"/>
    </xf>
    <xf numFmtId="0" fontId="28" fillId="0" borderId="0" xfId="0" applyFont="1"/>
    <xf numFmtId="0" fontId="26" fillId="0" borderId="0" xfId="0" applyFont="1"/>
    <xf numFmtId="2" fontId="30" fillId="8" borderId="10" xfId="0" applyAlignment="1" applyBorder="1" applyFont="1" applyNumberFormat="1" applyFill="1">
      <alignment horizontal="center" wrapText="1"/>
    </xf>
    <xf numFmtId="2" fontId="30" fillId="8" borderId="11" xfId="0" applyAlignment="1" applyBorder="1" applyFont="1" applyNumberFormat="1" applyFill="1">
      <alignment horizontal="center" wrapText="1"/>
    </xf>
    <xf numFmtId="2" fontId="30" fillId="8" borderId="12" xfId="0" applyAlignment="1" applyBorder="1" applyFont="1" applyNumberFormat="1" applyFill="1">
      <alignment horizontal="center" wrapText="1"/>
    </xf>
    <xf numFmtId="2" fontId="30" fillId="8" borderId="3" xfId="0" applyAlignment="1" applyBorder="1" applyFont="1" applyNumberFormat="1" applyFill="1">
      <alignment horizontal="center" wrapText="1"/>
    </xf>
    <xf numFmtId="2" fontId="30" fillId="8" borderId="2" xfId="0" applyAlignment="1" applyBorder="1" applyFont="1" applyNumberFormat="1" applyFill="1">
      <alignment horizontal="center" wrapText="1"/>
    </xf>
    <xf numFmtId="2" fontId="30" fillId="8" borderId="13" xfId="0" applyAlignment="1" applyBorder="1" applyFont="1" applyNumberFormat="1" applyFill="1">
      <alignment horizontal="center" wrapText="1"/>
    </xf>
    <xf numFmtId="2" fontId="28" fillId="5" borderId="26" xfId="0" applyAlignment="1" applyBorder="1" applyFont="1" applyNumberFormat="1" applyFill="1">
      <alignment horizontal="center"/>
    </xf>
    <xf numFmtId="2" fontId="28" fillId="5" borderId="27" xfId="0" applyAlignment="1" applyBorder="1" applyFont="1" applyNumberFormat="1" applyFill="1">
      <alignment horizontal="center"/>
    </xf>
    <xf numFmtId="2" fontId="28" fillId="5" borderId="28" xfId="0" applyAlignment="1" applyBorder="1" applyFont="1" applyNumberFormat="1" applyFill="1">
      <alignment horizontal="center"/>
    </xf>
    <xf numFmtId="2" fontId="28" fillId="5" borderId="20" xfId="0" applyAlignment="1" applyBorder="1" applyFont="1" applyNumberFormat="1" applyFill="1">
      <alignment horizontal="center"/>
    </xf>
    <xf numFmtId="2" fontId="28" fillId="5" borderId="14" xfId="0" applyAlignment="1" applyBorder="1" applyFont="1" applyNumberFormat="1" applyFill="1">
      <alignment horizontal="center"/>
    </xf>
    <xf numFmtId="2" fontId="28" fillId="5" borderId="19" xfId="0" applyAlignment="1" applyBorder="1" applyFont="1" applyNumberFormat="1" applyFill="1">
      <alignment horizontal="center"/>
    </xf>
    <xf numFmtId="10" fontId="2" fillId="3" borderId="1" xfId="0" applyBorder="1" applyFont="1" applyNumberFormat="1" applyFill="1"/>
    <xf numFmtId="2" fontId="0" fillId="0" borderId="0" xfId="0" applyNumberFormat="1"/>
    <xf numFmtId="0" fontId="24" fillId="0" borderId="0" xfId="0" applyAlignment="1" applyFont="1">
      <alignment horizontal="center"/>
    </xf>
    <xf numFmtId="2" fontId="0" fillId="3" borderId="29" xfId="0" applyBorder="1" applyNumberFormat="1" applyFill="1"/>
    <xf numFmtId="2" fontId="0" fillId="3" borderId="1" xfId="0" applyBorder="1" applyNumberFormat="1" applyFill="1"/>
    <xf numFmtId="2" fontId="2" fillId="5" borderId="23" xfId="0" applyBorder="1" applyFont="1" applyNumberFormat="1" applyFill="1"/>
    <xf numFmtId="2" fontId="2" fillId="5" borderId="0" xfId="0" applyFont="1" applyNumberFormat="1" applyFill="1"/>
    <xf numFmtId="2" fontId="2" fillId="0" borderId="0" xfId="0" applyFont="1" applyNumberFormat="1"/>
    <xf numFmtId="0" fontId="2" fillId="0" borderId="30" xfId="0" applyBorder="1" applyFont="1"/>
    <xf numFmtId="0" fontId="32" fillId="0" borderId="0" xfId="1" applyFont="1" applyFill="1"/>
    <xf numFmtId="0" fontId="2" fillId="5" borderId="3" xfId="0" applyAlignment="1" applyBorder="1" applyFont="1" applyFill="1">
      <alignment horizontal="center"/>
    </xf>
    <xf numFmtId="0" fontId="2" fillId="7" borderId="14" xfId="0" applyAlignment="1" applyBorder="1" applyFont="1" applyFill="1">
      <alignment horizontal="center" wrapText="1"/>
    </xf>
    <xf numFmtId="0" fontId="2" fillId="7" borderId="19" xfId="0" applyAlignment="1" applyBorder="1" applyFont="1" applyFill="1">
      <alignment horizontal="center" wrapText="1"/>
    </xf>
    <xf numFmtId="0" fontId="7" fillId="0" borderId="0" xfId="1" applyFont="1"/>
    <xf numFmtId="10" fontId="6" fillId="0" borderId="0" xfId="0" applyFont="1" applyNumberFormat="1"/>
    <xf numFmtId="0" fontId="2" fillId="0" borderId="20" xfId="0" applyAlignment="1" applyBorder="1" applyFont="1">
      <alignment horizontal="center"/>
    </xf>
    <xf numFmtId="0" fontId="2" fillId="0" borderId="14" xfId="0" applyAlignment="1" applyBorder="1" applyFont="1">
      <alignment horizontal="center"/>
    </xf>
    <xf numFmtId="0" fontId="2" fillId="0" borderId="19" xfId="0" applyAlignment="1" applyBorder="1" applyFont="1">
      <alignment horizontal="center"/>
    </xf>
    <xf numFmtId="0" fontId="2" fillId="7" borderId="14" xfId="0" applyAlignment="1" applyBorder="1" applyFont="1" applyFill="1">
      <alignment horizontal="center"/>
    </xf>
    <xf numFmtId="0" fontId="2" fillId="7" borderId="19" xfId="0" applyAlignment="1" applyBorder="1" applyFont="1" applyFill="1">
      <alignment horizontal="center"/>
    </xf>
    <xf numFmtId="0" fontId="29" fillId="0" borderId="0" xfId="0" applyAlignment="1" applyFont="1">
      <alignment horizontal="center"/>
    </xf>
    <xf numFmtId="1" fontId="6" fillId="0" borderId="0" xfId="0" applyAlignment="1" applyFont="1" applyNumberFormat="1">
      <alignment horizontal="center"/>
    </xf>
    <xf numFmtId="1" fontId="2" fillId="0" borderId="0" xfId="0" applyFont="1" applyNumberFormat="1"/>
    <xf numFmtId="2" fontId="6" fillId="0" borderId="0" xfId="0" applyFont="1" applyNumberFormat="1"/>
    <xf numFmtId="44" fontId="6" fillId="0" borderId="0" xfId="0" applyFont="1" applyNumberFormat="1"/>
    <xf numFmtId="0" fontId="2" fillId="2" borderId="1" xfId="0" applyBorder="1" applyFont="1" applyFill="1" applyProtection="1">
      <protection locked="0"/>
    </xf>
    <xf numFmtId="0" fontId="6" fillId="2" borderId="2" xfId="0" applyBorder="1" applyFont="1" applyFill="1" applyProtection="1">
      <protection locked="0"/>
    </xf>
    <xf numFmtId="2" fontId="6" fillId="2" borderId="2" xfId="0" applyBorder="1" applyFont="1" applyNumberFormat="1" applyFill="1" applyProtection="1">
      <protection locked="0"/>
    </xf>
    <xf numFmtId="0" fontId="6" fillId="2" borderId="31" xfId="0" applyBorder="1" applyFont="1" applyFill="1" applyProtection="1">
      <protection locked="0"/>
    </xf>
    <xf numFmtId="44" fontId="6" fillId="2" borderId="17" xfId="0" applyBorder="1" applyFont="1" applyNumberFormat="1" applyFill="1" applyProtection="1">
      <protection locked="0"/>
    </xf>
    <xf numFmtId="0" fontId="2" fillId="0" borderId="0" xfId="0" applyFont="1" applyProtection="1">
      <protection locked="0"/>
    </xf>
    <xf numFmtId="0" fontId="33" fillId="0" borderId="0" xfId="0" applyFont="1" applyProtection="1">
      <protection locked="0"/>
    </xf>
    <xf numFmtId="0" fontId="5" fillId="0" borderId="0" xfId="0" applyFont="1" applyProtection="1">
      <protection locked="0"/>
    </xf>
    <xf numFmtId="0" fontId="0" fillId="0" borderId="0" xfId="0" applyProtection="1">
      <protection locked="0"/>
    </xf>
    <xf numFmtId="0" fontId="34" fillId="0" borderId="0" xfId="0" applyFont="1" applyProtection="1">
      <protection locked="0"/>
    </xf>
    <xf numFmtId="0" fontId="35" fillId="0" borderId="0" xfId="0" applyFont="1" applyProtection="1">
      <protection locked="0"/>
    </xf>
    <xf numFmtId="0" fontId="3" fillId="0" borderId="0" xfId="0" applyFont="1" applyProtection="1">
      <protection locked="0"/>
    </xf>
    <xf numFmtId="0" fontId="6" fillId="0" borderId="0" xfId="0" applyFont="1" applyProtection="1">
      <protection locked="0"/>
    </xf>
    <xf numFmtId="9" fontId="6" fillId="0" borderId="0" xfId="0" applyFont="1" applyNumberFormat="1" applyProtection="1">
      <protection locked="0"/>
    </xf>
    <xf numFmtId="10" fontId="6" fillId="0" borderId="0" xfId="0" applyFont="1" applyNumberFormat="1" applyProtection="1">
      <protection locked="0"/>
    </xf>
    <xf numFmtId="0" fontId="6" fillId="6" borderId="2" xfId="0" applyBorder="1" applyFont="1" applyFill="1" applyProtection="1">
      <protection locked="0"/>
    </xf>
    <xf numFmtId="0" fontId="6" fillId="6" borderId="16" xfId="0" applyBorder="1" applyFont="1" applyFill="1" applyProtection="1">
      <protection locked="0"/>
    </xf>
    <xf numFmtId="0" fontId="2" fillId="2" borderId="3" xfId="0" applyBorder="1" applyFont="1" applyFill="1" applyProtection="1">
      <protection locked="0"/>
    </xf>
    <xf numFmtId="0" fontId="2" fillId="2" borderId="4" xfId="0" applyBorder="1" applyFont="1" applyFill="1" applyProtection="1">
      <protection locked="0"/>
    </xf>
    <xf numFmtId="0" fontId="2" fillId="2" borderId="32" xfId="0" applyBorder="1" applyFont="1" applyFill="1" applyProtection="1">
      <protection locked="0"/>
    </xf>
    <xf numFmtId="0" fontId="2" fillId="6" borderId="7" xfId="0" applyBorder="1" applyFont="1" applyFill="1" applyProtection="1">
      <protection locked="0"/>
    </xf>
    <xf numFmtId="44" fontId="2" fillId="2" borderId="7" xfId="0" applyBorder="1" applyFont="1" applyNumberFormat="1" applyFill="1" applyProtection="1">
      <protection locked="0"/>
    </xf>
    <xf numFmtId="44" fontId="2" fillId="2" borderId="2" xfId="0" applyBorder="1" applyFont="1" applyNumberFormat="1" applyFill="1" applyProtection="1">
      <protection locked="0"/>
    </xf>
    <xf numFmtId="44" fontId="2" fillId="2" borderId="5" xfId="0" applyBorder="1" applyFont="1" applyNumberFormat="1" applyFill="1" applyProtection="1">
      <protection locked="0"/>
    </xf>
    <xf numFmtId="0" fontId="22" fillId="2" borderId="2" xfId="0" applyBorder="1" applyFont="1" applyFill="1" applyProtection="1">
      <protection locked="0"/>
    </xf>
    <xf numFmtId="0" fontId="2" fillId="2" borderId="10" xfId="0" applyAlignment="1" applyBorder="1" applyFont="1" applyFill="1" applyProtection="1">
      <alignment horizontal="center"/>
      <protection locked="0"/>
    </xf>
    <xf numFmtId="0" fontId="2" fillId="2" borderId="11" xfId="0" applyAlignment="1" applyBorder="1" applyFont="1" applyFill="1" applyProtection="1">
      <alignment horizontal="center"/>
      <protection locked="0"/>
    </xf>
    <xf numFmtId="0" fontId="2" fillId="2" borderId="12" xfId="0" applyAlignment="1" applyBorder="1" applyFont="1" applyFill="1" applyProtection="1">
      <alignment horizontal="center"/>
      <protection locked="0"/>
    </xf>
    <xf numFmtId="0" fontId="0" fillId="2" borderId="3" xfId="0" applyBorder="1" applyFill="1" applyProtection="1">
      <protection locked="0"/>
    </xf>
    <xf numFmtId="0" fontId="0" fillId="2" borderId="2" xfId="0" applyBorder="1" applyFill="1" applyProtection="1">
      <protection locked="0"/>
    </xf>
    <xf numFmtId="0" fontId="0" fillId="2" borderId="13" xfId="0" applyBorder="1" applyFill="1" applyProtection="1">
      <protection locked="0"/>
    </xf>
    <xf numFmtId="0" fontId="2" fillId="2" borderId="3" xfId="0" applyAlignment="1" applyBorder="1" applyFont="1" applyFill="1" applyProtection="1">
      <alignment horizontal="center"/>
      <protection locked="0"/>
    </xf>
    <xf numFmtId="0" fontId="2" fillId="2" borderId="2" xfId="0" applyAlignment="1" applyBorder="1" applyFont="1" applyFill="1" applyProtection="1">
      <alignment horizontal="center"/>
      <protection locked="0"/>
    </xf>
    <xf numFmtId="0" fontId="2" fillId="2" borderId="13" xfId="0" applyAlignment="1" applyBorder="1" applyFont="1" applyFill="1" applyProtection="1">
      <alignment horizontal="center"/>
      <protection locked="0"/>
    </xf>
    <xf numFmtId="0" fontId="2" fillId="2" borderId="7" xfId="0" applyAlignment="1" applyBorder="1" applyFont="1" applyFill="1" applyProtection="1">
      <alignment horizontal="center"/>
      <protection locked="0"/>
    </xf>
    <xf numFmtId="0" fontId="2" fillId="2" borderId="33" xfId="0" applyBorder="1" applyFont="1" applyFill="1" applyProtection="1">
      <protection locked="0"/>
    </xf>
    <xf numFmtId="0" fontId="2" fillId="2" borderId="34" xfId="0" applyBorder="1" applyFont="1" applyFill="1" applyProtection="1">
      <protection locked="0"/>
    </xf>
    <xf numFmtId="0" fontId="2" fillId="6" borderId="33" xfId="0" applyAlignment="1" applyBorder="1" applyFont="1" applyFill="1" applyProtection="1">
      <alignment horizontal="center"/>
      <protection locked="0"/>
    </xf>
    <xf numFmtId="0" fontId="2" fillId="6" borderId="7" xfId="0" applyAlignment="1" applyBorder="1" applyFont="1" applyFill="1" applyProtection="1">
      <alignment horizontal="center"/>
      <protection locked="0"/>
    </xf>
    <xf numFmtId="0" fontId="2" fillId="6" borderId="35" xfId="0" applyAlignment="1" applyBorder="1" applyFont="1" applyFill="1" applyProtection="1">
      <alignment horizontal="center"/>
      <protection locked="0"/>
    </xf>
    <xf numFmtId="0" fontId="2" fillId="6" borderId="21" xfId="0" applyAlignment="1" applyBorder="1" applyFont="1" applyFill="1" applyProtection="1">
      <alignment horizontal="center"/>
      <protection locked="0"/>
    </xf>
    <xf numFmtId="0" fontId="2" fillId="2" borderId="16" xfId="0" applyBorder="1" applyFont="1" applyFill="1" applyProtection="1">
      <protection locked="0"/>
    </xf>
    <xf numFmtId="0" fontId="2" fillId="6" borderId="36" xfId="0" applyAlignment="1" applyBorder="1" applyFont="1" applyFill="1" applyProtection="1">
      <alignment horizontal="center"/>
      <protection locked="0"/>
    </xf>
    <xf numFmtId="0" fontId="2" fillId="6" borderId="37" xfId="0" applyAlignment="1" applyBorder="1" applyFont="1" applyFill="1" applyProtection="1">
      <alignment horizontal="center"/>
      <protection locked="0"/>
    </xf>
    <xf numFmtId="0" fontId="2" fillId="6" borderId="38" xfId="0" applyAlignment="1" applyBorder="1" applyFont="1" applyFill="1" applyProtection="1">
      <alignment horizontal="center"/>
      <protection locked="0"/>
    </xf>
    <xf numFmtId="0" fontId="2" fillId="2" borderId="2" xfId="0" applyBorder="1" applyFont="1" applyFill="1" applyProtection="1">
      <protection locked="0"/>
    </xf>
    <xf numFmtId="1" fontId="30" fillId="2" borderId="10" xfId="0" applyAlignment="1" applyBorder="1" applyFont="1" applyNumberFormat="1" applyFill="1" applyProtection="1">
      <alignment horizontal="center" wrapText="1"/>
      <protection locked="0"/>
    </xf>
    <xf numFmtId="1" fontId="30" fillId="2" borderId="11" xfId="0" applyAlignment="1" applyBorder="1" applyFont="1" applyNumberFormat="1" applyFill="1" applyProtection="1">
      <alignment horizontal="center" wrapText="1"/>
      <protection locked="0"/>
    </xf>
    <xf numFmtId="1" fontId="30" fillId="2" borderId="12" xfId="0" applyAlignment="1" applyBorder="1" applyFont="1" applyNumberFormat="1" applyFill="1" applyProtection="1">
      <alignment horizontal="center" wrapText="1"/>
      <protection locked="0"/>
    </xf>
    <xf numFmtId="1" fontId="30" fillId="9" borderId="4" xfId="0" applyAlignment="1" applyBorder="1" applyFont="1" applyNumberFormat="1" applyFill="1" applyProtection="1">
      <alignment horizontal="center" wrapText="1"/>
      <protection locked="0"/>
    </xf>
    <xf numFmtId="1" fontId="30" fillId="9" borderId="31" xfId="0" applyAlignment="1" applyBorder="1" applyFont="1" applyNumberFormat="1" applyFill="1" applyProtection="1">
      <alignment horizontal="center" wrapText="1"/>
      <protection locked="0"/>
    </xf>
    <xf numFmtId="1" fontId="30" fillId="9" borderId="15" xfId="0" applyAlignment="1" applyBorder="1" applyFont="1" applyNumberFormat="1" applyFill="1" applyProtection="1">
      <alignment horizontal="center" wrapText="1"/>
      <protection locked="0"/>
    </xf>
    <xf numFmtId="1" fontId="30" fillId="2" borderId="26" xfId="0" applyAlignment="1" applyBorder="1" applyFont="1" applyNumberFormat="1" applyFill="1" applyProtection="1">
      <alignment horizontal="center" wrapText="1"/>
      <protection locked="0"/>
    </xf>
    <xf numFmtId="1" fontId="30" fillId="2" borderId="27" xfId="0" applyAlignment="1" applyBorder="1" applyFont="1" applyNumberFormat="1" applyFill="1" applyProtection="1">
      <alignment horizontal="center" wrapText="1"/>
      <protection locked="0"/>
    </xf>
    <xf numFmtId="1" fontId="30" fillId="2" borderId="28" xfId="0" applyAlignment="1" applyBorder="1" applyFont="1" applyNumberFormat="1" applyFill="1" applyProtection="1">
      <alignment horizontal="center" wrapText="1"/>
      <protection locked="0"/>
    </xf>
    <xf numFmtId="1" fontId="30" fillId="9" borderId="36" xfId="0" applyAlignment="1" applyBorder="1" applyFont="1" applyNumberFormat="1" applyFill="1" applyProtection="1">
      <alignment horizontal="center" wrapText="1"/>
      <protection locked="0"/>
    </xf>
    <xf numFmtId="1" fontId="30" fillId="9" borderId="39" xfId="0" applyAlignment="1" applyBorder="1" applyFont="1" applyNumberFormat="1" applyFill="1" applyProtection="1">
      <alignment horizontal="center" wrapText="1"/>
      <protection locked="0"/>
    </xf>
    <xf numFmtId="1" fontId="30" fillId="9" borderId="40" xfId="0" applyAlignment="1" applyBorder="1" applyFont="1" applyNumberFormat="1" applyFill="1" applyProtection="1">
      <alignment horizontal="center" wrapText="1"/>
      <protection locked="0"/>
    </xf>
    <xf numFmtId="1" fontId="30" fillId="9" borderId="41" xfId="0" applyAlignment="1" applyBorder="1" applyFont="1" applyNumberFormat="1" applyFill="1" applyProtection="1">
      <alignment horizontal="center" wrapText="1"/>
      <protection locked="0"/>
    </xf>
    <xf numFmtId="0" fontId="28" fillId="2" borderId="3" xfId="0" applyBorder="1" applyFont="1" applyFill="1" applyProtection="1">
      <protection locked="0"/>
    </xf>
    <xf numFmtId="0" fontId="28" fillId="6" borderId="42" xfId="0" applyBorder="1" applyFont="1" applyFill="1" applyProtection="1">
      <protection locked="0"/>
    </xf>
    <xf numFmtId="0" fontId="28" fillId="2" borderId="16" xfId="0" applyBorder="1" applyFont="1" applyFill="1" applyProtection="1">
      <protection locked="0"/>
    </xf>
    <xf numFmtId="0" fontId="28" fillId="6" borderId="3" xfId="0" applyBorder="1" applyFont="1" applyFill="1" applyProtection="1">
      <protection locked="0"/>
    </xf>
    <xf numFmtId="0" fontId="28" fillId="6" borderId="18" xfId="0" applyBorder="1" applyFont="1" applyFill="1" applyProtection="1">
      <protection locked="0"/>
    </xf>
    <xf numFmtId="0" fontId="28" fillId="2" borderId="43" xfId="0" applyBorder="1" applyFont="1" applyFill="1" applyProtection="1">
      <protection locked="0"/>
    </xf>
    <xf numFmtId="0" fontId="28" fillId="2" borderId="44" xfId="0" applyBorder="1" applyFont="1" applyFill="1" applyProtection="1">
      <protection locked="0"/>
    </xf>
    <xf numFmtId="0" fontId="2" fillId="2" borderId="0" xfId="0" applyFont="1" applyFill="1" applyProtection="1">
      <protection locked="0"/>
    </xf>
    <xf numFmtId="0" fontId="5" fillId="0" borderId="0" xfId="0" applyAlignment="1" applyFont="1">
      <alignment horizontal="center"/>
    </xf>
    <xf numFmtId="0" fontId="6" fillId="4" borderId="43" xfId="0" applyBorder="1" applyFont="1" applyFill="1"/>
    <xf numFmtId="6" fontId="5" fillId="4" borderId="17" xfId="0" applyBorder="1" applyFont="1" applyNumberFormat="1" applyFill="1"/>
    <xf numFmtId="6" fontId="5" fillId="4" borderId="45" xfId="0" applyBorder="1" applyFont="1" applyNumberFormat="1" applyFill="1"/>
    <xf numFmtId="44" fontId="5" fillId="4" borderId="13" xfId="0" applyBorder="1" applyFont="1" applyNumberFormat="1" applyFill="1"/>
    <xf numFmtId="44" fontId="5" fillId="4" borderId="46" xfId="0" applyBorder="1" applyFont="1" applyNumberFormat="1" applyFill="1"/>
    <xf numFmtId="44" fontId="5" fillId="4" borderId="15" xfId="0" applyBorder="1" applyFont="1" applyNumberFormat="1" applyFill="1"/>
    <xf numFmtId="2" fontId="6" fillId="2" borderId="31" xfId="0" applyBorder="1" applyFont="1" applyNumberFormat="1" applyFill="1" applyProtection="1">
      <protection locked="0"/>
    </xf>
    <xf numFmtId="0" fontId="6" fillId="6" borderId="31" xfId="0" applyBorder="1" applyFont="1" applyFill="1" applyProtection="1">
      <protection locked="0"/>
    </xf>
    <xf numFmtId="0" fontId="6" fillId="6" borderId="32" xfId="0" applyBorder="1" applyFont="1" applyFill="1" applyProtection="1">
      <protection locked="0"/>
    </xf>
    <xf numFmtId="44" fontId="6" fillId="4" borderId="47" xfId="0" applyBorder="1" applyFont="1" applyNumberFormat="1" applyFill="1"/>
    <xf numFmtId="44" fontId="6" fillId="2" borderId="45" xfId="0" applyBorder="1" applyFont="1" applyNumberFormat="1" applyFill="1" applyProtection="1">
      <protection locked="0"/>
    </xf>
    <xf numFmtId="44" fontId="6" fillId="5" borderId="31" xfId="0" applyBorder="1" applyFont="1" applyNumberFormat="1" applyFill="1"/>
    <xf numFmtId="44" fontId="6" fillId="5" borderId="47" xfId="0" applyBorder="1" applyFont="1" applyNumberFormat="1" applyFill="1"/>
    <xf numFmtId="0" fontId="2" fillId="2" borderId="6" xfId="0" applyBorder="1" applyFont="1" applyFill="1" applyProtection="1">
      <protection locked="0"/>
    </xf>
    <xf numFmtId="0" fontId="22" fillId="0" borderId="0" xfId="0" applyFont="1" applyProtection="1">
      <protection locked="0"/>
    </xf>
    <xf numFmtId="0" fontId="23" fillId="0" borderId="0" xfId="0" applyFont="1" applyProtection="1">
      <protection locked="0"/>
    </xf>
    <xf numFmtId="0" fontId="36" fillId="0" borderId="0" xfId="0" applyFont="1" applyProtection="1">
      <protection locked="0"/>
    </xf>
    <xf numFmtId="0" fontId="38" fillId="0" borderId="0" xfId="0" applyFont="1"/>
    <xf numFmtId="44" fontId="2" fillId="5" borderId="48" xfId="0" applyBorder="1" applyFont="1" applyNumberFormat="1" applyFill="1"/>
    <xf numFmtId="2" fontId="30" fillId="8" borderId="4" xfId="0" applyAlignment="1" applyBorder="1" applyFont="1" applyNumberFormat="1" applyFill="1">
      <alignment horizontal="center" wrapText="1"/>
    </xf>
    <xf numFmtId="2" fontId="30" fillId="8" borderId="31" xfId="0" applyAlignment="1" applyBorder="1" applyFont="1" applyNumberFormat="1" applyFill="1">
      <alignment horizontal="center" wrapText="1"/>
    </xf>
    <xf numFmtId="2" fontId="30" fillId="8" borderId="15" xfId="0" applyAlignment="1" applyBorder="1" applyFont="1" applyNumberFormat="1" applyFill="1">
      <alignment horizontal="center" wrapText="1"/>
    </xf>
    <xf numFmtId="2" fontId="30" fillId="8" borderId="49" xfId="0" applyAlignment="1" applyBorder="1" applyFont="1" applyNumberFormat="1" applyFill="1">
      <alignment horizontal="center" wrapText="1"/>
    </xf>
    <xf numFmtId="2" fontId="30" fillId="8" borderId="16" xfId="0" applyAlignment="1" applyBorder="1" applyFont="1" applyNumberFormat="1" applyFill="1">
      <alignment horizontal="center" wrapText="1"/>
    </xf>
    <xf numFmtId="2" fontId="30" fillId="8" borderId="32" xfId="0" applyAlignment="1" applyBorder="1" applyFont="1" applyNumberFormat="1" applyFill="1">
      <alignment horizontal="center" wrapText="1"/>
    </xf>
    <xf numFmtId="2" fontId="6" fillId="5" borderId="2" xfId="0" applyBorder="1" applyFont="1" applyNumberFormat="1" applyFill="1"/>
    <xf numFmtId="2" fontId="6" fillId="5" borderId="31" xfId="0" applyBorder="1" applyFont="1" applyNumberFormat="1" applyFill="1"/>
    <xf numFmtId="0" fontId="40" fillId="0" borderId="0" xfId="1" applyFont="1" applyFill="1" applyProtection="1">
      <protection locked="0"/>
    </xf>
    <xf numFmtId="0" fontId="40" fillId="0" borderId="0" xfId="1" applyBorder="1" applyFont="1" applyProtection="1">
      <protection locked="0"/>
    </xf>
    <xf numFmtId="0" fontId="18" fillId="0" borderId="0" xfId="0" applyAlignment="1" applyFont="1">
      <alignment horizontal="left"/>
    </xf>
    <xf numFmtId="0" fontId="41" fillId="5" borderId="42" xfId="0" applyBorder="1" applyFont="1" applyFill="1"/>
    <xf numFmtId="0" fontId="41" fillId="5" borderId="17" xfId="0" applyBorder="1" applyFont="1" applyFill="1"/>
    <xf numFmtId="44" fontId="2" fillId="0" borderId="50" xfId="0" applyBorder="1" applyFont="1" applyNumberFormat="1"/>
    <xf numFmtId="0" fontId="18" fillId="0" borderId="50" xfId="0" applyAlignment="1" applyBorder="1" applyFont="1">
      <alignment horizontal="left"/>
    </xf>
    <xf numFmtId="0" fontId="2" fillId="0" borderId="0" xfId="0" applyAlignment="1" applyFont="1">
      <alignment horizontal="center" wrapText="1"/>
    </xf>
    <xf numFmtId="0" fontId="37" fillId="0" borderId="0" xfId="0" applyAlignment="1" applyFont="1">
      <alignment vertical="top" wrapText="1"/>
    </xf>
    <xf numFmtId="0" fontId="5" fillId="0" borderId="2" xfId="0" applyAlignment="1" applyBorder="1" applyFont="1">
      <alignment horizontal="center" vertical="center" wrapText="1"/>
    </xf>
    <xf numFmtId="0" fontId="8" fillId="0" borderId="0" xfId="0" applyAlignment="1" applyFont="1">
      <alignment vertical="top" wrapText="1"/>
    </xf>
    <xf numFmtId="0" fontId="8" fillId="0" borderId="0" xfId="0" applyAlignment="1" applyFont="1">
      <alignment vertical="top"/>
    </xf>
    <xf numFmtId="44" fontId="6" fillId="0" borderId="0" xfId="0" applyAlignment="1" applyFont="1" applyNumberFormat="1">
      <alignment horizontal="left"/>
    </xf>
    <xf numFmtId="1" fontId="6" fillId="0" borderId="0" xfId="0" applyAlignment="1" applyFont="1" applyNumberFormat="1" applyProtection="1">
      <alignment horizontal="center"/>
      <protection locked="0"/>
    </xf>
    <xf numFmtId="1" fontId="2" fillId="0" borderId="0" xfId="0" applyAlignment="1" applyFont="1" applyNumberFormat="1">
      <alignment horizontal="left"/>
    </xf>
    <xf numFmtId="0" fontId="27" fillId="0" borderId="0" xfId="0" applyAlignment="1" applyFont="1">
      <alignment horizontal="left" wrapText="1"/>
    </xf>
    <xf numFmtId="2" fontId="39" fillId="0" borderId="0" xfId="0" applyAlignment="1" applyFont="1" applyNumberFormat="1">
      <alignment horizontal="center"/>
    </xf>
    <xf numFmtId="0" fontId="0" fillId="0" borderId="51" xfId="0" applyBorder="1"/>
    <xf numFmtId="0" fontId="2" fillId="0" borderId="51" xfId="0" applyBorder="1" applyFont="1"/>
    <xf numFmtId="0" fontId="0" fillId="0" borderId="52" xfId="0" applyBorder="1"/>
    <xf numFmtId="0" fontId="2" fillId="0" borderId="53" xfId="0" applyBorder="1" applyFont="1"/>
    <xf numFmtId="0" fontId="0" fillId="0" borderId="54" xfId="0" applyBorder="1"/>
    <xf numFmtId="0" fontId="2" fillId="0" borderId="55" xfId="0" applyBorder="1" applyFont="1"/>
    <xf numFmtId="0" fontId="0" fillId="0" borderId="40" xfId="0" applyBorder="1"/>
    <xf numFmtId="0" fontId="2" fillId="0" borderId="40" xfId="0" applyBorder="1" applyFont="1"/>
    <xf numFmtId="0" fontId="0" fillId="0" borderId="41" xfId="0" applyBorder="1"/>
    <xf numFmtId="44" fontId="2" fillId="0" borderId="0" xfId="0" applyFont="1" applyNumberFormat="1" applyProtection="1">
      <protection locked="0"/>
    </xf>
    <xf numFmtId="0" fontId="5" fillId="0" borderId="2" xfId="0" applyAlignment="1" applyBorder="1" applyFont="1">
      <alignment horizontal="center"/>
    </xf>
    <xf numFmtId="0" fontId="43" fillId="0" borderId="0" xfId="0" applyFont="1"/>
    <xf numFmtId="44" fontId="13" fillId="5" borderId="56" xfId="0" applyBorder="1" applyFont="1" applyNumberFormat="1" applyFill="1"/>
    <xf numFmtId="0" fontId="13" fillId="5" borderId="57" xfId="0" applyBorder="1" applyFont="1" applyFill="1"/>
    <xf numFmtId="0" fontId="13" fillId="5" borderId="58" xfId="0" applyBorder="1" applyFont="1" applyFill="1"/>
    <xf numFmtId="44" fontId="13" fillId="5" borderId="56" xfId="0" applyAlignment="1" applyBorder="1" applyFont="1" applyNumberFormat="1" applyFill="1">
      <alignment wrapText="1"/>
    </xf>
    <xf numFmtId="44" fontId="13" fillId="5" borderId="57" xfId="0" applyAlignment="1" applyBorder="1" applyFont="1" applyNumberFormat="1" applyFill="1">
      <alignment wrapText="1"/>
    </xf>
    <xf numFmtId="44" fontId="13" fillId="5" borderId="58" xfId="0" applyAlignment="1" applyBorder="1" applyFont="1" applyNumberFormat="1" applyFill="1">
      <alignment wrapText="1"/>
    </xf>
    <xf numFmtId="44" fontId="13" fillId="5" borderId="57" xfId="0" applyBorder="1" applyFont="1" applyNumberFormat="1" applyFill="1"/>
    <xf numFmtId="44" fontId="2" fillId="5" borderId="57" xfId="0" applyBorder="1" applyFont="1" applyNumberFormat="1" applyFill="1"/>
    <xf numFmtId="44" fontId="13" fillId="5" borderId="58" xfId="0" applyBorder="1" applyFont="1" applyNumberFormat="1" applyFill="1"/>
    <xf numFmtId="44" fontId="2" fillId="5" borderId="56" xfId="0" applyBorder="1" applyFont="1" applyNumberFormat="1" applyFill="1"/>
    <xf numFmtId="44" fontId="2" fillId="5" borderId="58" xfId="0" applyBorder="1" applyFont="1" applyNumberFormat="1" applyFill="1"/>
    <xf numFmtId="44" fontId="2" fillId="5" borderId="1" xfId="0" applyBorder="1" applyFont="1" applyNumberFormat="1" applyFill="1"/>
    <xf numFmtId="0" fontId="11" fillId="10" borderId="0" xfId="0" applyFont="1" applyFill="1"/>
    <xf numFmtId="0" fontId="0" fillId="10" borderId="0" xfId="0" applyFill="1"/>
    <xf numFmtId="0" fontId="40" fillId="0" borderId="0" xfId="1" applyFont="1"/>
    <xf numFmtId="0" fontId="2" fillId="0" borderId="17" xfId="0" applyAlignment="1" applyBorder="1" applyFont="1">
      <alignment horizontal="center"/>
    </xf>
    <xf numFmtId="0" fontId="22" fillId="0" borderId="1" xfId="0" applyBorder="1" applyFont="1"/>
    <xf numFmtId="0" fontId="22" fillId="5" borderId="1" xfId="0" applyBorder="1" applyFont="1" applyFill="1"/>
    <xf numFmtId="0" fontId="12" fillId="3" borderId="33" xfId="0" applyBorder="1" applyFont="1" applyFill="1"/>
    <xf numFmtId="0" fontId="13" fillId="3" borderId="7" xfId="0" applyBorder="1" applyFont="1" applyFill="1"/>
    <xf numFmtId="0" fontId="13" fillId="3" borderId="34" xfId="0" applyBorder="1" applyFont="1" applyFill="1"/>
    <xf numFmtId="0" fontId="13" fillId="3" borderId="21" xfId="0" applyBorder="1" applyFont="1" applyFill="1"/>
    <xf numFmtId="0" fontId="13" fillId="3" borderId="35" xfId="0" applyBorder="1" applyFont="1" applyFill="1"/>
    <xf numFmtId="0" fontId="13" fillId="3" borderId="33" xfId="0" applyBorder="1" applyFont="1" applyFill="1"/>
    <xf numFmtId="0" fontId="2" fillId="0" borderId="20" xfId="0" applyAlignment="1" applyBorder="1" applyFont="1">
      <alignment horizontal="left" vertical="top"/>
    </xf>
    <xf numFmtId="0" fontId="2" fillId="0" borderId="14" xfId="0" applyAlignment="1" applyBorder="1" applyFont="1">
      <alignment vertical="top" wrapText="1"/>
    </xf>
    <xf numFmtId="0" fontId="2" fillId="0" borderId="14" xfId="0" applyAlignment="1" applyBorder="1" applyFont="1">
      <alignment horizontal="left" vertical="top" wrapText="1"/>
    </xf>
    <xf numFmtId="0" fontId="2" fillId="0" borderId="30" xfId="0" applyAlignment="1" applyBorder="1" applyFont="1">
      <alignment vertical="top" wrapText="1"/>
    </xf>
    <xf numFmtId="0" fontId="2" fillId="0" borderId="1" xfId="0" applyAlignment="1" applyBorder="1" applyFont="1">
      <alignment horizontal="left" vertical="top" wrapText="1"/>
    </xf>
    <xf numFmtId="0" fontId="2" fillId="0" borderId="59" xfId="0" applyAlignment="1" applyBorder="1" applyFont="1">
      <alignment vertical="top" wrapText="1"/>
    </xf>
    <xf numFmtId="0" fontId="2" fillId="0" borderId="19" xfId="0" applyAlignment="1" applyBorder="1" applyFont="1">
      <alignment vertical="top" wrapText="1"/>
    </xf>
    <xf numFmtId="0" fontId="2" fillId="0" borderId="20" xfId="0" applyAlignment="1" applyBorder="1" applyFont="1">
      <alignment vertical="top" wrapText="1"/>
    </xf>
    <xf numFmtId="0" fontId="6" fillId="4" borderId="33" xfId="0" applyBorder="1" applyFont="1" applyFill="1"/>
    <xf numFmtId="44" fontId="5" fillId="4" borderId="35" xfId="0" applyBorder="1" applyFont="1" applyNumberFormat="1" applyFill="1"/>
    <xf numFmtId="0" fontId="5" fillId="4" borderId="4" xfId="0" applyAlignment="1" applyBorder="1" applyFont="1" applyFill="1">
      <alignment horizontal="center"/>
    </xf>
    <xf numFmtId="0" fontId="5" fillId="4" borderId="15" xfId="0" applyAlignment="1" applyBorder="1" applyFont="1" applyFill="1">
      <alignment horizontal="center"/>
    </xf>
    <xf numFmtId="0" fontId="5" fillId="4" borderId="32" xfId="0" applyAlignment="1" applyBorder="1" applyFont="1" applyFill="1">
      <alignment horizontal="center"/>
    </xf>
    <xf numFmtId="6" fontId="5" fillId="4" borderId="21" xfId="0" applyBorder="1" applyFont="1" applyNumberFormat="1" applyFill="1"/>
    <xf numFmtId="10" fontId="5" fillId="4" borderId="35" xfId="0" applyBorder="1" applyFont="1" applyNumberFormat="1" applyFill="1"/>
    <xf numFmtId="6" fontId="5" fillId="4" borderId="36" xfId="0" applyBorder="1" applyFont="1" applyNumberFormat="1" applyFill="1"/>
    <xf numFmtId="9" fontId="5" fillId="4" borderId="38" xfId="0" applyBorder="1" applyFont="1" applyNumberFormat="1" applyFill="1"/>
    <xf numFmtId="0" fontId="2" fillId="0" borderId="1" xfId="0" applyBorder="1" applyFont="1"/>
    <xf numFmtId="0" fontId="5" fillId="6" borderId="10" xfId="0" applyBorder="1" applyFont="1" applyFill="1"/>
    <xf numFmtId="0" fontId="5" fillId="6" borderId="12" xfId="0" applyBorder="1" applyFont="1" applyFill="1"/>
    <xf numFmtId="0" fontId="5" fillId="6" borderId="43" xfId="0" applyBorder="1" applyFont="1" applyFill="1"/>
    <xf numFmtId="0" fontId="5" fillId="6" borderId="46" xfId="0" applyBorder="1" applyFont="1" applyFill="1"/>
    <xf numFmtId="0" fontId="5" fillId="6" borderId="4" xfId="0" applyBorder="1" applyFont="1" applyFill="1"/>
    <xf numFmtId="0" fontId="5" fillId="6" borderId="15" xfId="0" applyBorder="1" applyFont="1" applyFill="1"/>
    <xf numFmtId="0" fontId="22" fillId="0" borderId="0" xfId="0" applyAlignment="1" applyFont="1">
      <alignment horizontal="left"/>
    </xf>
    <xf numFmtId="0" fontId="22" fillId="0" borderId="1" xfId="0" applyAlignment="1" applyBorder="1" applyFont="1">
      <alignment horizontal="left" vertical="top"/>
    </xf>
    <xf numFmtId="44" fontId="2" fillId="3" borderId="48" xfId="0" applyBorder="1" applyFont="1" applyNumberFormat="1" applyFill="1"/>
    <xf numFmtId="0" fontId="12" fillId="0" borderId="2" xfId="0" applyAlignment="1" applyBorder="1" applyFont="1">
      <alignment horizontal="center" wrapText="1"/>
    </xf>
    <xf numFmtId="0" fontId="5" fillId="0" borderId="2" xfId="0" applyBorder="1" applyFont="1"/>
    <xf numFmtId="0" fontId="13" fillId="2" borderId="2" xfId="0" applyBorder="1" applyFont="1" applyFill="1" applyProtection="1">
      <protection locked="0"/>
    </xf>
    <xf numFmtId="0" fontId="22" fillId="0" borderId="1" xfId="0" applyAlignment="1" applyBorder="1" applyFont="1">
      <alignment vertical="top"/>
    </xf>
    <xf numFmtId="44" fontId="2" fillId="0" borderId="17" xfId="0" applyBorder="1" applyFont="1" applyNumberFormat="1"/>
    <xf numFmtId="0" fontId="5" fillId="0" borderId="7" xfId="0" applyBorder="1" applyFont="1"/>
    <xf numFmtId="0" fontId="22" fillId="0" borderId="1" xfId="0" applyAlignment="1" applyBorder="1" applyFont="1">
      <alignment vertical="top" wrapText="1"/>
    </xf>
    <xf numFmtId="2" fontId="2" fillId="2" borderId="2" xfId="0" applyBorder="1" applyFont="1" applyNumberFormat="1" applyFill="1" applyProtection="1">
      <protection locked="0"/>
    </xf>
    <xf numFmtId="2" fontId="13" fillId="2" borderId="2" xfId="0" applyBorder="1" applyFont="1" applyNumberFormat="1" applyFill="1" applyProtection="1">
      <protection locked="0"/>
    </xf>
    <xf numFmtId="2" fontId="0" fillId="2" borderId="2" xfId="0" applyBorder="1" applyNumberFormat="1" applyFill="1"/>
    <xf numFmtId="0" fontId="0" fillId="0" borderId="7" xfId="0" applyBorder="1"/>
    <xf numFmtId="44" fontId="2" fillId="4" borderId="2" xfId="0" applyBorder="1" applyFont="1" applyNumberFormat="1" applyFill="1"/>
    <xf numFmtId="44" fontId="13" fillId="4" borderId="2" xfId="0" applyBorder="1" applyFont="1" applyNumberFormat="1" applyFill="1"/>
    <xf numFmtId="0" fontId="2" fillId="2" borderId="2" xfId="0" applyAlignment="1" applyBorder="1" applyFont="1" applyFill="1" applyProtection="1">
      <alignment horizontal="right"/>
      <protection locked="0"/>
    </xf>
    <xf numFmtId="0" fontId="10" fillId="7" borderId="2" xfId="0" applyAlignment="1" applyBorder="1" applyFont="1" applyFill="1">
      <alignment horizontal="center"/>
    </xf>
    <xf numFmtId="44" fontId="0" fillId="2" borderId="2" xfId="0" applyBorder="1" applyNumberFormat="1" applyFill="1"/>
    <xf numFmtId="44" fontId="0" fillId="2" borderId="16" xfId="0" applyBorder="1" applyNumberFormat="1" applyFill="1"/>
    <xf numFmtId="0" fontId="2" fillId="0" borderId="17" xfId="0" applyAlignment="1" applyBorder="1" applyFont="1">
      <alignment horizontal="center" vertical="center" wrapText="1"/>
    </xf>
    <xf numFmtId="0" fontId="2" fillId="0" borderId="2" xfId="0" applyAlignment="1" applyBorder="1" applyFont="1">
      <alignment wrapText="1"/>
    </xf>
    <xf numFmtId="0" fontId="2" fillId="0" borderId="7" xfId="0" applyAlignment="1" applyBorder="1" applyFont="1">
      <alignment wrapText="1"/>
    </xf>
    <xf numFmtId="0" fontId="6" fillId="0" borderId="2" xfId="0" applyAlignment="1" applyBorder="1" applyFont="1">
      <alignment horizontal="center" vertical="center" wrapText="1"/>
    </xf>
    <xf numFmtId="1" fontId="6" fillId="2" borderId="2" xfId="0" applyAlignment="1" applyBorder="1" applyFont="1" applyNumberFormat="1" applyFill="1" applyProtection="1">
      <alignment horizontal="center"/>
      <protection locked="0"/>
    </xf>
    <xf numFmtId="1" fontId="5" fillId="5" borderId="2" xfId="0" applyAlignment="1" applyBorder="1" applyFont="1" applyNumberFormat="1" applyFill="1">
      <alignment horizontal="center"/>
    </xf>
    <xf numFmtId="0" fontId="6" fillId="0" borderId="17" xfId="0" applyAlignment="1" applyBorder="1" applyFont="1">
      <alignment horizontal="center" vertical="center" wrapText="1"/>
    </xf>
    <xf numFmtId="0" fontId="22" fillId="0" borderId="5" xfId="0" applyBorder="1" applyFont="1"/>
    <xf numFmtId="0" fontId="22" fillId="0" borderId="5" xfId="0" applyAlignment="1" applyBorder="1" applyFont="1">
      <alignment horizontal="right"/>
    </xf>
    <xf numFmtId="0" fontId="22" fillId="2" borderId="5" xfId="0" applyBorder="1" applyFont="1" applyFill="1" applyProtection="1">
      <protection locked="0"/>
    </xf>
    <xf numFmtId="0" fontId="12" fillId="2" borderId="6" xfId="0" applyBorder="1" applyFont="1" applyFill="1" applyProtection="1">
      <protection locked="0"/>
    </xf>
    <xf numFmtId="0" fontId="5" fillId="2" borderId="6" xfId="0" applyBorder="1" applyFont="1" applyFill="1" applyProtection="1">
      <protection locked="0"/>
    </xf>
    <xf numFmtId="0" fontId="12" fillId="2" borderId="7" xfId="0" applyBorder="1" applyFont="1" applyFill="1" applyProtection="1">
      <protection locked="0"/>
    </xf>
    <xf numFmtId="0" fontId="2" fillId="2" borderId="29" xfId="0" applyBorder="1" applyFont="1" applyFill="1"/>
    <xf numFmtId="0" fontId="2" fillId="5" borderId="60" xfId="0" applyBorder="1" applyFont="1" applyFill="1"/>
    <xf numFmtId="0" fontId="22" fillId="0" borderId="61" xfId="0" applyBorder="1" applyFont="1"/>
    <xf numFmtId="0" fontId="22" fillId="0" borderId="62" xfId="0" applyBorder="1" applyFont="1"/>
    <xf numFmtId="0" fontId="22" fillId="0" borderId="63" xfId="0" applyBorder="1" applyFont="1"/>
    <xf numFmtId="0" fontId="22" fillId="0" borderId="64" xfId="0" applyBorder="1" applyFont="1"/>
    <xf numFmtId="0" fontId="2" fillId="7" borderId="59" xfId="0" applyAlignment="1" applyBorder="1" applyFont="1" applyFill="1">
      <alignment horizontal="center" wrapText="1"/>
    </xf>
    <xf numFmtId="0" fontId="2" fillId="5" borderId="2" xfId="0" applyAlignment="1" applyBorder="1" applyFont="1" applyFill="1">
      <alignment horizontal="center"/>
    </xf>
    <xf numFmtId="10" fontId="2" fillId="0" borderId="0" xfId="0" applyFont="1" applyNumberFormat="1"/>
    <xf numFmtId="0" fontId="2" fillId="5" borderId="7" xfId="0" applyAlignment="1" applyBorder="1" applyFont="1" applyFill="1">
      <alignment horizontal="center"/>
    </xf>
    <xf numFmtId="0" fontId="2" fillId="0" borderId="20" xfId="0" applyAlignment="1" applyBorder="1" applyFont="1">
      <alignment horizontal="center" vertical="center"/>
    </xf>
    <xf numFmtId="0" fontId="2" fillId="0" borderId="14" xfId="0" applyAlignment="1" applyBorder="1" applyFont="1">
      <alignment horizontal="center" vertical="center"/>
    </xf>
    <xf numFmtId="0" fontId="2" fillId="0" borderId="19" xfId="0" applyAlignment="1" applyBorder="1" applyFont="1">
      <alignment horizontal="center" vertical="center"/>
    </xf>
    <xf numFmtId="0" fontId="2" fillId="3" borderId="17" xfId="0" applyAlignment="1" applyBorder="1" applyFont="1" applyFill="1">
      <alignment horizontal="center"/>
    </xf>
    <xf numFmtId="10" fontId="2" fillId="5" borderId="31" xfId="0" applyAlignment="1" applyBorder="1" applyFont="1" applyNumberFormat="1" applyFill="1">
      <alignment horizontal="center"/>
    </xf>
    <xf numFmtId="10" fontId="2" fillId="5" borderId="15" xfId="0" applyAlignment="1" applyBorder="1" applyFont="1" applyNumberFormat="1" applyFill="1">
      <alignment horizontal="center"/>
    </xf>
    <xf numFmtId="10" fontId="2" fillId="0" borderId="65" xfId="0" applyBorder="1" applyFont="1" applyNumberFormat="1"/>
    <xf numFmtId="0" fontId="2" fillId="5" borderId="20" xfId="0" applyAlignment="1" applyBorder="1" applyFont="1" applyFill="1">
      <alignment horizontal="center"/>
    </xf>
    <xf numFmtId="0" fontId="2" fillId="5" borderId="19" xfId="0" applyAlignment="1" applyBorder="1" applyFont="1" applyFill="1">
      <alignment horizontal="center"/>
    </xf>
    <xf numFmtId="10" fontId="2" fillId="0" borderId="51" xfId="0" applyBorder="1" applyFont="1" applyNumberFormat="1"/>
    <xf numFmtId="10" fontId="2" fillId="0" borderId="52" xfId="0" applyBorder="1" applyFont="1" applyNumberFormat="1"/>
    <xf numFmtId="0" fontId="2" fillId="0" borderId="64" xfId="0" applyBorder="1" applyFont="1"/>
    <xf numFmtId="0" fontId="2" fillId="6" borderId="34" xfId="0" applyAlignment="1" applyBorder="1" applyFont="1" applyFill="1" applyProtection="1">
      <alignment horizontal="center"/>
      <protection locked="0"/>
    </xf>
    <xf numFmtId="10" fontId="2" fillId="0" borderId="0" xfId="0" applyAlignment="1" applyFont="1" applyNumberFormat="1">
      <alignment horizontal="center"/>
    </xf>
    <xf numFmtId="10" fontId="2" fillId="5" borderId="47" xfId="0" applyAlignment="1" applyBorder="1" applyFont="1" applyNumberFormat="1" applyFill="1">
      <alignment horizontal="center"/>
    </xf>
    <xf numFmtId="2" fontId="28" fillId="0" borderId="66" xfId="0" applyAlignment="1" applyBorder="1" applyFont="1" applyNumberFormat="1">
      <alignment horizontal="center" wrapText="1"/>
    </xf>
    <xf numFmtId="2" fontId="28" fillId="0" borderId="6" xfId="0" applyAlignment="1" applyBorder="1" applyFont="1" applyNumberFormat="1">
      <alignment horizontal="center" wrapText="1"/>
    </xf>
    <xf numFmtId="2" fontId="28" fillId="0" borderId="67" xfId="0" applyAlignment="1" applyBorder="1" applyFont="1" applyNumberFormat="1">
      <alignment horizontal="center" wrapText="1"/>
    </xf>
    <xf numFmtId="0" fontId="42" fillId="8" borderId="20" xfId="0" applyAlignment="1" applyBorder="1" applyFont="1" applyFill="1">
      <alignment horizontal="center"/>
    </xf>
    <xf numFmtId="0" fontId="42" fillId="8" borderId="1" xfId="0" applyAlignment="1" applyBorder="1" applyFont="1" applyFill="1">
      <alignment horizontal="center"/>
    </xf>
    <xf numFmtId="2" fontId="20" fillId="11" borderId="36" xfId="0" applyAlignment="1" applyBorder="1" applyFont="1" applyNumberFormat="1" applyFill="1">
      <alignment horizontal="center" wrapText="1"/>
    </xf>
    <xf numFmtId="2" fontId="20" fillId="11" borderId="39" xfId="0" applyAlignment="1" applyBorder="1" applyFont="1" applyNumberFormat="1" applyFill="1">
      <alignment horizontal="center" wrapText="1"/>
    </xf>
    <xf numFmtId="2" fontId="20" fillId="11" borderId="41" xfId="0" applyAlignment="1" applyBorder="1" applyFont="1" applyNumberFormat="1" applyFill="1">
      <alignment horizontal="center" wrapText="1"/>
    </xf>
    <xf numFmtId="2" fontId="20" fillId="11" borderId="20" xfId="0" applyAlignment="1" applyBorder="1" applyFont="1" applyNumberFormat="1" applyFill="1">
      <alignment horizontal="center" wrapText="1"/>
    </xf>
    <xf numFmtId="2" fontId="20" fillId="11" borderId="14" xfId="0" applyAlignment="1" applyBorder="1" applyFont="1" applyNumberFormat="1" applyFill="1">
      <alignment horizontal="center" wrapText="1"/>
    </xf>
    <xf numFmtId="2" fontId="20" fillId="11" borderId="19" xfId="0" applyAlignment="1" applyBorder="1" applyFont="1" applyNumberFormat="1" applyFill="1">
      <alignment horizontal="center" wrapText="1"/>
    </xf>
    <xf numFmtId="2" fontId="42" fillId="5" borderId="68" xfId="0" applyAlignment="1" applyBorder="1" applyFont="1" applyNumberFormat="1" applyFill="1">
      <alignment horizontal="center"/>
    </xf>
    <xf numFmtId="2" fontId="42" fillId="5" borderId="51" xfId="0" applyAlignment="1" applyBorder="1" applyFont="1" applyNumberFormat="1" applyFill="1">
      <alignment horizontal="center"/>
    </xf>
    <xf numFmtId="2" fontId="42" fillId="5" borderId="59" xfId="0" applyAlignment="1" applyBorder="1" applyFont="1" applyNumberFormat="1" applyFill="1">
      <alignment horizontal="center"/>
    </xf>
    <xf numFmtId="2" fontId="42" fillId="5" borderId="62" xfId="0" applyAlignment="1" applyBorder="1" applyFont="1" applyNumberFormat="1" applyFill="1">
      <alignment horizontal="center"/>
    </xf>
    <xf numFmtId="0" fontId="28" fillId="2" borderId="33" xfId="0" applyBorder="1" applyFont="1" applyFill="1" applyProtection="1">
      <protection locked="0"/>
    </xf>
    <xf numFmtId="0" fontId="28" fillId="6" borderId="23" xfId="0" applyBorder="1" applyFont="1" applyFill="1" applyProtection="1">
      <protection locked="0"/>
    </xf>
    <xf numFmtId="0" fontId="28" fillId="2" borderId="34" xfId="0" applyBorder="1" applyFont="1" applyFill="1" applyProtection="1">
      <protection locked="0"/>
    </xf>
    <xf numFmtId="0" fontId="47" fillId="0" borderId="4" xfId="0" applyAlignment="1" applyBorder="1" applyFont="1">
      <alignment horizontal="center" wrapText="1"/>
    </xf>
    <xf numFmtId="0" fontId="47" fillId="0" borderId="31" xfId="0" applyAlignment="1" applyBorder="1" applyFont="1">
      <alignment horizontal="center"/>
    </xf>
    <xf numFmtId="0" fontId="47" fillId="0" borderId="15" xfId="0" applyAlignment="1" applyBorder="1" applyFont="1">
      <alignment horizontal="center" vertical="center" wrapText="1"/>
    </xf>
    <xf numFmtId="0" fontId="28" fillId="6" borderId="33" xfId="0" applyBorder="1" applyFont="1" applyFill="1" applyProtection="1">
      <protection locked="0"/>
    </xf>
    <xf numFmtId="0" fontId="28" fillId="6" borderId="25" xfId="0" applyBorder="1" applyFont="1" applyFill="1" applyProtection="1">
      <protection locked="0"/>
    </xf>
    <xf numFmtId="0" fontId="28" fillId="0" borderId="4" xfId="0" applyAlignment="1" applyBorder="1" applyFont="1">
      <alignment horizontal="center" wrapText="1"/>
    </xf>
    <xf numFmtId="16" fontId="28" fillId="0" borderId="31" xfId="0" applyAlignment="1" applyBorder="1" applyFont="1" applyNumberFormat="1">
      <alignment horizontal="center" wrapText="1"/>
    </xf>
    <xf numFmtId="0" fontId="28" fillId="0" borderId="31" xfId="0" applyAlignment="1" applyBorder="1" applyFont="1">
      <alignment horizontal="center" wrapText="1"/>
    </xf>
    <xf numFmtId="0" fontId="28" fillId="0" borderId="15" xfId="0" applyAlignment="1" applyBorder="1" applyFont="1">
      <alignment horizontal="center" wrapText="1"/>
    </xf>
    <xf numFmtId="1" fontId="20" fillId="8" borderId="20" xfId="0" applyAlignment="1" applyBorder="1" applyFont="1" applyNumberFormat="1" applyFill="1">
      <alignment horizontal="center" wrapText="1"/>
    </xf>
    <xf numFmtId="1" fontId="20" fillId="8" borderId="1" xfId="0" applyAlignment="1" applyBorder="1" applyFont="1" applyNumberFormat="1" applyFill="1">
      <alignment horizontal="center" wrapText="1"/>
    </xf>
    <xf numFmtId="0" fontId="36" fillId="0" borderId="0" xfId="0" applyFont="1"/>
    <xf numFmtId="0" fontId="13" fillId="0" borderId="44" xfId="0" applyBorder="1" applyFont="1"/>
    <xf numFmtId="0" fontId="13" fillId="5" borderId="16" xfId="0" applyBorder="1" applyFont="1" applyFill="1"/>
    <xf numFmtId="0" fontId="36" fillId="0" borderId="0" xfId="0" applyAlignment="1" applyFont="1">
      <alignment horizontal="center"/>
    </xf>
    <xf numFmtId="0" fontId="22" fillId="0" borderId="10" xfId="0" applyBorder="1" applyFont="1"/>
    <xf numFmtId="0" fontId="22" fillId="2" borderId="11" xfId="0" applyBorder="1" applyFont="1" applyFill="1" applyProtection="1">
      <protection locked="0"/>
    </xf>
    <xf numFmtId="0" fontId="22" fillId="2" borderId="12" xfId="0" applyAlignment="1" applyBorder="1" applyFont="1" applyFill="1" applyProtection="1">
      <alignment horizontal="center"/>
      <protection locked="0"/>
    </xf>
    <xf numFmtId="0" fontId="22" fillId="0" borderId="3" xfId="0" applyBorder="1" applyFont="1"/>
    <xf numFmtId="0" fontId="22" fillId="2" borderId="13" xfId="0" applyAlignment="1" applyBorder="1" applyFont="1" applyFill="1" applyProtection="1">
      <alignment horizontal="center"/>
      <protection locked="0"/>
    </xf>
    <xf numFmtId="0" fontId="22" fillId="2" borderId="31" xfId="0" applyBorder="1" applyFont="1" applyFill="1" applyProtection="1">
      <protection locked="0"/>
    </xf>
    <xf numFmtId="0" fontId="22" fillId="2" borderId="15" xfId="0" applyAlignment="1" applyBorder="1" applyFont="1" applyFill="1" applyProtection="1">
      <alignment horizontal="center"/>
      <protection locked="0"/>
    </xf>
    <xf numFmtId="0" fontId="2" fillId="0" borderId="69" xfId="0" applyBorder="1" applyFont="1"/>
    <xf numFmtId="0" fontId="2" fillId="5" borderId="1" xfId="0" applyAlignment="1" applyBorder="1" applyFont="1" applyFill="1">
      <alignment horizontal="center"/>
    </xf>
    <xf numFmtId="0" fontId="2" fillId="5" borderId="30" xfId="0" applyAlignment="1" applyBorder="1" applyFont="1" applyFill="1">
      <alignment horizontal="center"/>
    </xf>
    <xf numFmtId="0" fontId="2" fillId="5" borderId="49" xfId="0" applyAlignment="1" applyBorder="1" applyFont="1" applyFill="1">
      <alignment horizontal="center"/>
    </xf>
    <xf numFmtId="0" fontId="2" fillId="3" borderId="4" xfId="0" applyAlignment="1" applyBorder="1" applyFont="1" applyFill="1">
      <alignment horizontal="center"/>
    </xf>
    <xf numFmtId="0" fontId="2" fillId="3" borderId="31" xfId="0" applyAlignment="1" applyBorder="1" applyFont="1" applyFill="1">
      <alignment horizontal="center"/>
    </xf>
    <xf numFmtId="0" fontId="2" fillId="3" borderId="15" xfId="0" applyAlignment="1" applyBorder="1" applyFont="1" applyFill="1">
      <alignment horizontal="center"/>
    </xf>
    <xf numFmtId="0" fontId="2" fillId="5" borderId="70" xfId="0" applyAlignment="1" applyBorder="1" applyFont="1" applyFill="1">
      <alignment horizontal="center"/>
    </xf>
    <xf numFmtId="0" fontId="2" fillId="3" borderId="47" xfId="0" applyAlignment="1" applyBorder="1" applyFont="1" applyFill="1">
      <alignment horizontal="center"/>
    </xf>
    <xf numFmtId="0" fontId="5" fillId="4" borderId="10" xfId="0" applyAlignment="1" applyBorder="1" applyFont="1" applyFill="1">
      <alignment horizontal="center"/>
    </xf>
    <xf numFmtId="0" fontId="5" fillId="4" borderId="49" xfId="0" applyAlignment="1" applyBorder="1" applyFont="1" applyFill="1">
      <alignment horizontal="center"/>
    </xf>
    <xf numFmtId="0" fontId="5" fillId="4" borderId="12" xfId="0" applyAlignment="1" applyBorder="1" applyFont="1" applyFill="1">
      <alignment horizontal="center"/>
    </xf>
    <xf numFmtId="0" fontId="2" fillId="0" borderId="29" xfId="0" applyAlignment="1" applyBorder="1" applyFont="1">
      <alignment horizontal="center" vertical="center" wrapText="1"/>
    </xf>
    <xf numFmtId="0" fontId="2" fillId="0" borderId="71" xfId="0" applyAlignment="1" applyBorder="1" applyFont="1">
      <alignment horizontal="center" vertical="center" wrapText="1"/>
    </xf>
    <xf numFmtId="0" fontId="2" fillId="2" borderId="61" xfId="0" applyAlignment="1" applyBorder="1" applyFont="1" applyFill="1" applyProtection="1">
      <alignment horizontal="left"/>
      <protection locked="0"/>
    </xf>
    <xf numFmtId="0" fontId="2" fillId="2" borderId="62" xfId="0" applyAlignment="1" applyBorder="1" applyFont="1" applyFill="1" applyProtection="1">
      <alignment horizontal="left"/>
      <protection locked="0"/>
    </xf>
    <xf numFmtId="0" fontId="2" fillId="2" borderId="63" xfId="0" applyAlignment="1" applyBorder="1" applyFont="1" applyFill="1" applyProtection="1">
      <alignment horizontal="left"/>
      <protection locked="0"/>
    </xf>
    <xf numFmtId="0" fontId="22" fillId="6" borderId="61" xfId="0" applyAlignment="1" applyBorder="1" applyFont="1" applyFill="1">
      <alignment horizontal="center"/>
    </xf>
    <xf numFmtId="0" fontId="22" fillId="6" borderId="63" xfId="0" applyAlignment="1" applyBorder="1" applyFont="1" applyFill="1">
      <alignment horizontal="center"/>
    </xf>
    <xf numFmtId="0" fontId="2" fillId="0" borderId="64" xfId="0" applyAlignment="1" applyBorder="1" applyFont="1">
      <alignment horizontal="center" vertical="center"/>
    </xf>
    <xf numFmtId="0" fontId="2" fillId="0" borderId="52" xfId="0" applyAlignment="1" applyBorder="1" applyFont="1">
      <alignment horizontal="center" vertical="center"/>
    </xf>
    <xf numFmtId="0" fontId="3" fillId="0" borderId="0" xfId="0" applyAlignment="1" applyFont="1">
      <alignment horizontal="center"/>
    </xf>
    <xf numFmtId="0" fontId="18" fillId="0" borderId="72" xfId="0" applyAlignment="1" applyBorder="1" applyFont="1">
      <alignment horizontal="center"/>
    </xf>
    <xf numFmtId="0" fontId="2" fillId="0" borderId="10" xfId="0" applyAlignment="1" applyBorder="1" applyFont="1">
      <alignment horizontal="left" vertical="top" wrapText="1"/>
    </xf>
    <xf numFmtId="0" fontId="2" fillId="0" borderId="12" xfId="0" applyAlignment="1" applyBorder="1" applyFont="1">
      <alignment horizontal="left" vertical="top" wrapText="1"/>
    </xf>
    <xf numFmtId="0" fontId="2" fillId="0" borderId="4" xfId="0" applyAlignment="1" applyBorder="1" applyFont="1">
      <alignment horizontal="left" vertical="top" wrapText="1"/>
    </xf>
    <xf numFmtId="0" fontId="2" fillId="0" borderId="15" xfId="0" applyAlignment="1" applyBorder="1" applyFont="1">
      <alignment horizontal="left" vertical="top" wrapText="1"/>
    </xf>
    <xf numFmtId="0" fontId="13" fillId="0" borderId="17" xfId="0" applyAlignment="1" applyBorder="1" applyFont="1">
      <alignment horizontal="left"/>
    </xf>
    <xf numFmtId="0" fontId="13" fillId="0" borderId="2" xfId="0" applyAlignment="1" applyBorder="1" applyFont="1">
      <alignment horizontal="left"/>
    </xf>
    <xf numFmtId="0" fontId="5" fillId="0" borderId="16" xfId="0" applyAlignment="1" applyBorder="1" applyFont="1">
      <alignment horizontal="left"/>
    </xf>
    <xf numFmtId="0" fontId="5" fillId="0" borderId="42" xfId="0" applyAlignment="1" applyBorder="1" applyFont="1">
      <alignment horizontal="left"/>
    </xf>
    <xf numFmtId="0" fontId="5" fillId="0" borderId="34" xfId="0" applyAlignment="1" applyBorder="1" applyFont="1">
      <alignment horizontal="left"/>
    </xf>
    <xf numFmtId="0" fontId="5" fillId="0" borderId="23" xfId="0" applyAlignment="1" applyBorder="1" applyFont="1">
      <alignment horizontal="left"/>
    </xf>
    <xf numFmtId="0" fontId="42" fillId="0" borderId="0" xfId="0" applyAlignment="1" applyFont="1">
      <alignment horizontal="left" vertical="top"/>
    </xf>
    <xf numFmtId="0" fontId="39" fillId="0" borderId="0" xfId="0" applyAlignment="1" applyFont="1">
      <alignment horizontal="center" vertical="center"/>
    </xf>
    <xf numFmtId="0" fontId="13" fillId="0" borderId="16" xfId="0" applyAlignment="1" applyBorder="1" applyFont="1">
      <alignment horizontal="left"/>
    </xf>
    <xf numFmtId="0" fontId="13" fillId="0" borderId="42" xfId="0" applyAlignment="1" applyBorder="1" applyFont="1">
      <alignment horizontal="left"/>
    </xf>
    <xf numFmtId="0" fontId="13" fillId="5" borderId="16" xfId="0" applyAlignment="1" applyBorder="1" applyFont="1" applyFill="1">
      <alignment horizontal="left"/>
    </xf>
    <xf numFmtId="0" fontId="13" fillId="5" borderId="42" xfId="0" applyAlignment="1" applyBorder="1" applyFont="1" applyFill="1">
      <alignment horizontal="left"/>
    </xf>
    <xf numFmtId="0" fontId="13" fillId="5" borderId="17" xfId="0" applyAlignment="1" applyBorder="1" applyFont="1" applyFill="1">
      <alignment horizontal="left"/>
    </xf>
    <xf numFmtId="0" fontId="2" fillId="0" borderId="44" xfId="0" applyAlignment="1" applyBorder="1" applyFont="1">
      <alignment horizontal="center"/>
    </xf>
    <xf numFmtId="0" fontId="2" fillId="0" borderId="73" xfId="0" applyAlignment="1" applyBorder="1" applyFont="1">
      <alignment horizontal="center"/>
    </xf>
    <xf numFmtId="0" fontId="2" fillId="0" borderId="22" xfId="0" applyAlignment="1" applyBorder="1" applyFont="1">
      <alignment horizontal="center"/>
    </xf>
    <xf numFmtId="0" fontId="6" fillId="0" borderId="72" xfId="0" applyAlignment="1" applyBorder="1" applyFont="1">
      <alignment horizontal="center"/>
    </xf>
    <xf numFmtId="0" fontId="2" fillId="0" borderId="5" xfId="0" applyAlignment="1" applyBorder="1" applyFont="1">
      <alignment horizontal="center"/>
    </xf>
    <xf numFmtId="0" fontId="13" fillId="0" borderId="5" xfId="0" applyAlignment="1" applyBorder="1" applyFont="1">
      <alignment horizontal="left"/>
    </xf>
    <xf numFmtId="0" fontId="13" fillId="5" borderId="44" xfId="0" applyAlignment="1" applyBorder="1" applyFont="1" applyFill="1">
      <alignment horizontal="left"/>
    </xf>
    <xf numFmtId="0" fontId="13" fillId="5" borderId="73" xfId="0" applyAlignment="1" applyBorder="1" applyFont="1" applyFill="1">
      <alignment horizontal="left"/>
    </xf>
    <xf numFmtId="0" fontId="13" fillId="5" borderId="22" xfId="0" applyAlignment="1" applyBorder="1" applyFont="1" applyFill="1">
      <alignment horizontal="left"/>
    </xf>
    <xf numFmtId="0" fontId="22" fillId="0" borderId="64" xfId="0" applyAlignment="1" applyBorder="1" applyFont="1">
      <alignment horizontal="left" vertical="top"/>
    </xf>
    <xf numFmtId="0" fontId="22" fillId="0" borderId="52" xfId="0" applyAlignment="1" applyBorder="1" applyFont="1">
      <alignment horizontal="left" vertical="top"/>
    </xf>
    <xf numFmtId="0" fontId="22" fillId="0" borderId="55" xfId="0" applyAlignment="1" applyBorder="1" applyFont="1">
      <alignment horizontal="left" vertical="top"/>
    </xf>
    <xf numFmtId="0" fontId="22" fillId="0" borderId="41" xfId="0" applyAlignment="1" applyBorder="1" applyFont="1">
      <alignment horizontal="left" vertical="top"/>
    </xf>
    <xf numFmtId="0" fontId="5" fillId="0" borderId="17" xfId="0" applyAlignment="1" applyBorder="1" applyFont="1">
      <alignment horizontal="center"/>
    </xf>
    <xf numFmtId="0" fontId="2" fillId="0" borderId="2" xfId="0" applyAlignment="1" applyBorder="1" applyFont="1">
      <alignment horizontal="center" wrapText="1"/>
    </xf>
    <xf numFmtId="0" fontId="18" fillId="0" borderId="74" xfId="0" applyAlignment="1" applyBorder="1" applyFont="1">
      <alignment horizontal="center"/>
    </xf>
    <xf numFmtId="0" fontId="18" fillId="0" borderId="44" xfId="0" applyAlignment="1" applyBorder="1" applyFont="1">
      <alignment horizontal="center"/>
    </xf>
    <xf numFmtId="0" fontId="18" fillId="0" borderId="73" xfId="0" applyAlignment="1" applyBorder="1" applyFont="1">
      <alignment horizontal="center"/>
    </xf>
    <xf numFmtId="0" fontId="18" fillId="0" borderId="22" xfId="0" applyAlignment="1" applyBorder="1" applyFont="1">
      <alignment horizontal="center"/>
    </xf>
    <xf numFmtId="0" fontId="13" fillId="5" borderId="2" xfId="0" applyAlignment="1" applyBorder="1" applyFont="1" applyFill="1">
      <alignment horizontal="left"/>
    </xf>
    <xf numFmtId="44" fontId="18" fillId="0" borderId="0" xfId="0" applyAlignment="1" applyFont="1" applyNumberFormat="1">
      <alignment horizontal="center"/>
    </xf>
    <xf numFmtId="44" fontId="49" fillId="0" borderId="5" xfId="0" applyAlignment="1" applyBorder="1" applyFont="1" applyNumberFormat="1">
      <alignment horizontal="center" vertical="top" wrapText="1"/>
    </xf>
    <xf numFmtId="44" fontId="49" fillId="0" borderId="48" xfId="0" applyAlignment="1" applyBorder="1" applyFont="1" applyNumberFormat="1">
      <alignment horizontal="center" vertical="top" wrapText="1"/>
    </xf>
    <xf numFmtId="0" fontId="22" fillId="0" borderId="16" xfId="0" applyAlignment="1" applyBorder="1" applyFont="1">
      <alignment horizontal="right"/>
    </xf>
    <xf numFmtId="0" fontId="22" fillId="0" borderId="42" xfId="0" applyAlignment="1" applyBorder="1" applyFont="1">
      <alignment horizontal="right"/>
    </xf>
    <xf numFmtId="0" fontId="22" fillId="0" borderId="17" xfId="0" applyAlignment="1" applyBorder="1" applyFont="1">
      <alignment horizontal="right"/>
    </xf>
    <xf numFmtId="0" fontId="2" fillId="0" borderId="61" xfId="0" applyAlignment="1" applyBorder="1" applyFont="1">
      <alignment horizontal="left"/>
    </xf>
    <xf numFmtId="0" fontId="2" fillId="0" borderId="62" xfId="0" applyAlignment="1" applyBorder="1" applyFont="1">
      <alignment horizontal="left"/>
    </xf>
    <xf numFmtId="0" fontId="2" fillId="0" borderId="59" xfId="0" applyAlignment="1" applyBorder="1" applyFont="1">
      <alignment horizontal="left"/>
    </xf>
    <xf numFmtId="0" fontId="2" fillId="0" borderId="75" xfId="0" applyAlignment="1" applyBorder="1" applyFont="1">
      <alignment horizontal="left"/>
    </xf>
    <xf numFmtId="0" fontId="2" fillId="0" borderId="76" xfId="0" applyAlignment="1" applyBorder="1" applyFont="1">
      <alignment horizontal="left"/>
    </xf>
    <xf numFmtId="0" fontId="2" fillId="0" borderId="20" xfId="0" applyAlignment="1" applyBorder="1" applyFont="1">
      <alignment horizontal="left"/>
    </xf>
    <xf numFmtId="0" fontId="2" fillId="0" borderId="19" xfId="0" applyAlignment="1" applyBorder="1" applyFont="1">
      <alignment horizontal="left"/>
    </xf>
    <xf numFmtId="0" fontId="2" fillId="7" borderId="64" xfId="0" applyAlignment="1" applyBorder="1" applyFont="1" applyFill="1">
      <alignment horizontal="center"/>
    </xf>
    <xf numFmtId="0" fontId="2" fillId="7" borderId="51" xfId="0" applyAlignment="1" applyBorder="1" applyFont="1" applyFill="1">
      <alignment horizontal="center"/>
    </xf>
    <xf numFmtId="0" fontId="2" fillId="7" borderId="52" xfId="0" applyAlignment="1" applyBorder="1" applyFont="1" applyFill="1">
      <alignment horizontal="center"/>
    </xf>
    <xf numFmtId="0" fontId="22" fillId="0" borderId="3" xfId="0" applyAlignment="1" applyBorder="1" applyFont="1">
      <alignment horizontal="left" vertical="top" wrapText="1"/>
    </xf>
    <xf numFmtId="0" fontId="22" fillId="0" borderId="4" xfId="0" applyAlignment="1" applyBorder="1" applyFont="1">
      <alignment horizontal="left" vertical="top" wrapText="1"/>
    </xf>
    <xf numFmtId="0" fontId="2" fillId="0" borderId="26" xfId="0" applyAlignment="1" applyBorder="1" applyFont="1">
      <alignment horizontal="center"/>
    </xf>
    <xf numFmtId="0" fontId="2" fillId="0" borderId="27" xfId="0" applyAlignment="1" applyBorder="1" applyFont="1">
      <alignment horizontal="center"/>
    </xf>
    <xf numFmtId="0" fontId="2" fillId="0" borderId="28" xfId="0" applyAlignment="1" applyBorder="1" applyFont="1">
      <alignment horizontal="center"/>
    </xf>
    <xf numFmtId="0" fontId="22" fillId="0" borderId="20" xfId="0" applyAlignment="1" applyBorder="1" applyFont="1">
      <alignment horizontal="left" vertical="center"/>
    </xf>
    <xf numFmtId="0" fontId="22" fillId="0" borderId="30" xfId="0" applyAlignment="1" applyBorder="1" applyFont="1">
      <alignment horizontal="left" vertical="center"/>
    </xf>
    <xf numFmtId="0" fontId="2" fillId="0" borderId="10" xfId="0" applyAlignment="1" applyBorder="1" applyFont="1">
      <alignment horizontal="left"/>
    </xf>
    <xf numFmtId="0" fontId="2" fillId="0" borderId="12" xfId="0" applyAlignment="1" applyBorder="1" applyFont="1">
      <alignment horizontal="left"/>
    </xf>
    <xf numFmtId="0" fontId="2" fillId="0" borderId="3" xfId="0" applyAlignment="1" applyBorder="1" applyFont="1">
      <alignment horizontal="left"/>
    </xf>
    <xf numFmtId="0" fontId="2" fillId="0" borderId="13" xfId="0" applyAlignment="1" applyBorder="1" applyFont="1">
      <alignment horizontal="left"/>
    </xf>
    <xf numFmtId="0" fontId="2" fillId="0" borderId="77" xfId="0" applyAlignment="1" applyBorder="1" applyFont="1">
      <alignment horizontal="left"/>
    </xf>
    <xf numFmtId="0" fontId="2" fillId="0" borderId="78" xfId="0" applyAlignment="1" applyBorder="1" applyFont="1">
      <alignment horizontal="left"/>
    </xf>
    <xf numFmtId="0" fontId="2" fillId="0" borderId="79" xfId="0" applyAlignment="1" applyBorder="1" applyFont="1">
      <alignment horizontal="left"/>
    </xf>
    <xf numFmtId="0" fontId="2" fillId="0" borderId="80" xfId="0" applyAlignment="1" applyBorder="1" applyFont="1">
      <alignment horizontal="left"/>
    </xf>
    <xf numFmtId="0" fontId="2" fillId="0" borderId="4" xfId="0" applyAlignment="1" applyBorder="1" applyFont="1">
      <alignment horizontal="left"/>
    </xf>
    <xf numFmtId="0" fontId="2" fillId="0" borderId="15" xfId="0" applyAlignment="1" applyBorder="1" applyFont="1">
      <alignment horizontal="left"/>
    </xf>
    <xf numFmtId="0" fontId="31" fillId="0" borderId="61" xfId="0" applyAlignment="1" applyBorder="1" applyFont="1">
      <alignment horizontal="center"/>
    </xf>
    <xf numFmtId="0" fontId="31" fillId="0" borderId="62" xfId="0" applyAlignment="1" applyBorder="1" applyFont="1">
      <alignment horizontal="center"/>
    </xf>
    <xf numFmtId="0" fontId="31" fillId="0" borderId="63" xfId="0" applyAlignment="1" applyBorder="1" applyFont="1">
      <alignment horizontal="center"/>
    </xf>
    <xf numFmtId="0" fontId="28" fillId="0" borderId="27" xfId="0" applyAlignment="1" applyBorder="1" applyFont="1">
      <alignment horizontal="center"/>
    </xf>
    <xf numFmtId="0" fontId="28" fillId="0" borderId="6" xfId="0" applyAlignment="1" applyBorder="1" applyFont="1">
      <alignment horizontal="center"/>
    </xf>
    <xf numFmtId="0" fontId="28" fillId="0" borderId="7" xfId="0" applyAlignment="1" applyBorder="1" applyFont="1">
      <alignment horizontal="center"/>
    </xf>
    <xf numFmtId="0" fontId="28" fillId="0" borderId="26" xfId="0" applyAlignment="1" applyBorder="1" applyFont="1">
      <alignment horizontal="center" wrapText="1"/>
    </xf>
    <xf numFmtId="0" fontId="28" fillId="0" borderId="66" xfId="0" applyAlignment="1" applyBorder="1" applyFont="1">
      <alignment horizontal="center" wrapText="1"/>
    </xf>
    <xf numFmtId="0" fontId="28" fillId="0" borderId="33" xfId="0" applyAlignment="1" applyBorder="1" applyFont="1">
      <alignment horizontal="center" wrapText="1"/>
    </xf>
    <xf numFmtId="0" fontId="28" fillId="0" borderId="28" xfId="0" applyAlignment="1" applyBorder="1" applyFont="1">
      <alignment horizontal="center" wrapText="1"/>
    </xf>
    <xf numFmtId="0" fontId="28" fillId="0" borderId="67" xfId="0" applyAlignment="1" applyBorder="1" applyFont="1">
      <alignment horizontal="center" wrapText="1"/>
    </xf>
    <xf numFmtId="0" fontId="28" fillId="0" borderId="35" xfId="0" applyAlignment="1" applyBorder="1" applyFont="1">
      <alignment horizontal="center" wrapText="1"/>
    </xf>
    <xf numFmtId="0" fontId="25" fillId="0" borderId="64" xfId="0" applyAlignment="1" applyBorder="1" applyFont="1">
      <alignment horizontal="center" wrapText="1"/>
    </xf>
    <xf numFmtId="0" fontId="25" fillId="0" borderId="51" xfId="0" applyAlignment="1" applyBorder="1" applyFont="1">
      <alignment horizontal="center" wrapText="1"/>
    </xf>
    <xf numFmtId="0" fontId="25" fillId="0" borderId="52" xfId="0" applyAlignment="1" applyBorder="1" applyFont="1">
      <alignment horizontal="center" wrapText="1"/>
    </xf>
    <xf numFmtId="0" fontId="25" fillId="0" borderId="53" xfId="0" applyAlignment="1" applyBorder="1" applyFont="1">
      <alignment horizontal="center" wrapText="1"/>
    </xf>
    <xf numFmtId="0" fontId="25" fillId="0" borderId="0" xfId="0" applyAlignment="1" applyFont="1">
      <alignment horizontal="center" wrapText="1"/>
    </xf>
    <xf numFmtId="0" fontId="25" fillId="0" borderId="54" xfId="0" applyAlignment="1" applyBorder="1" applyFont="1">
      <alignment horizontal="center" wrapText="1"/>
    </xf>
    <xf numFmtId="0" fontId="25" fillId="0" borderId="55" xfId="0" applyAlignment="1" applyBorder="1" applyFont="1">
      <alignment horizontal="center" wrapText="1"/>
    </xf>
    <xf numFmtId="0" fontId="25" fillId="0" borderId="40" xfId="0" applyAlignment="1" applyBorder="1" applyFont="1">
      <alignment horizontal="center" wrapText="1"/>
    </xf>
    <xf numFmtId="0" fontId="25" fillId="0" borderId="41" xfId="0" applyAlignment="1" applyBorder="1" applyFont="1">
      <alignment horizontal="center" wrapText="1"/>
    </xf>
    <xf numFmtId="0" fontId="28" fillId="0" borderId="61" xfId="0" applyAlignment="1" applyBorder="1" applyFont="1">
      <alignment horizontal="left" wrapText="1"/>
    </xf>
    <xf numFmtId="0" fontId="28" fillId="0" borderId="62" xfId="0" applyAlignment="1" applyBorder="1" applyFont="1">
      <alignment horizontal="left" wrapText="1"/>
    </xf>
    <xf numFmtId="0" fontId="28" fillId="0" borderId="77" xfId="0" applyAlignment="1" applyBorder="1" applyFont="1">
      <alignment wrapText="1"/>
    </xf>
    <xf numFmtId="0" fontId="28" fillId="0" borderId="81" xfId="0" applyAlignment="1" applyBorder="1" applyFont="1">
      <alignment wrapText="1"/>
    </xf>
    <xf numFmtId="0" fontId="28" fillId="0" borderId="64" xfId="0" applyAlignment="1" applyBorder="1" applyFont="1">
      <alignment horizontal="left" wrapText="1"/>
    </xf>
    <xf numFmtId="0" fontId="28" fillId="0" borderId="51" xfId="0" applyAlignment="1" applyBorder="1" applyFont="1">
      <alignment horizontal="left" wrapText="1"/>
    </xf>
    <xf numFmtId="0" fontId="30" fillId="0" borderId="61" xfId="0" applyAlignment="1" applyBorder="1" applyFont="1">
      <alignment horizontal="left" wrapText="1"/>
    </xf>
    <xf numFmtId="0" fontId="30" fillId="0" borderId="62" xfId="0" applyAlignment="1" applyBorder="1" applyFont="1">
      <alignment horizontal="left" wrapText="1"/>
    </xf>
    <xf numFmtId="0" fontId="26" fillId="0" borderId="61" xfId="0" applyAlignment="1" applyBorder="1" applyFont="1">
      <alignment horizontal="center" wrapText="1"/>
    </xf>
    <xf numFmtId="0" fontId="26" fillId="0" borderId="62" xfId="0" applyAlignment="1" applyBorder="1" applyFont="1">
      <alignment horizontal="center" wrapText="1"/>
    </xf>
    <xf numFmtId="0" fontId="26" fillId="0" borderId="63" xfId="0" applyAlignment="1" applyBorder="1" applyFont="1">
      <alignment horizontal="center" wrapText="1"/>
    </xf>
    <xf numFmtId="0" fontId="26" fillId="0" borderId="51" xfId="0" applyAlignment="1" applyBorder="1" applyFont="1">
      <alignment horizontal="center" wrapText="1"/>
    </xf>
    <xf numFmtId="0" fontId="26" fillId="0" borderId="52" xfId="0" applyAlignment="1" applyBorder="1" applyFont="1">
      <alignment horizontal="center" wrapText="1"/>
    </xf>
    <xf numFmtId="0" fontId="28" fillId="0" borderId="16" xfId="0" applyAlignment="1" applyBorder="1" applyFont="1">
      <alignment horizontal="left" wrapText="1"/>
    </xf>
    <xf numFmtId="0" fontId="28" fillId="0" borderId="42" xfId="0" applyAlignment="1" applyBorder="1" applyFont="1">
      <alignment horizontal="left" wrapText="1"/>
    </xf>
    <xf numFmtId="0" fontId="47" fillId="0" borderId="75" xfId="0" applyAlignment="1" applyBorder="1" applyFont="1">
      <alignment horizontal="left" wrapText="1"/>
    </xf>
    <xf numFmtId="0" fontId="47" fillId="0" borderId="82" xfId="0" applyAlignment="1" applyBorder="1" applyFont="1">
      <alignment horizontal="left" wrapText="1"/>
    </xf>
    <xf numFmtId="0" fontId="47" fillId="0" borderId="76" xfId="0" applyAlignment="1" applyBorder="1" applyFont="1">
      <alignment horizontal="left" wrapText="1"/>
    </xf>
    <xf numFmtId="0" fontId="28" fillId="0" borderId="77" xfId="0" applyAlignment="1" applyBorder="1" applyFont="1">
      <alignment horizontal="left" wrapText="1"/>
    </xf>
    <xf numFmtId="0" fontId="28" fillId="0" borderId="81" xfId="0" applyAlignment="1" applyBorder="1" applyFont="1">
      <alignment horizontal="left" wrapText="1"/>
    </xf>
    <xf numFmtId="0" fontId="28" fillId="0" borderId="34" xfId="0" applyAlignment="1" applyBorder="1" applyFont="1">
      <alignment wrapText="1"/>
    </xf>
    <xf numFmtId="0" fontId="28" fillId="0" borderId="23" xfId="0" applyAlignment="1" applyBorder="1" applyFont="1">
      <alignment wrapText="1"/>
    </xf>
    <xf numFmtId="0" fontId="28" fillId="0" borderId="73" xfId="0" applyAlignment="1" applyBorder="1" applyFont="1">
      <alignment horizontal="left" wrapText="1"/>
    </xf>
    <xf numFmtId="0" fontId="31" fillId="0" borderId="77" xfId="0" applyAlignment="1" applyBorder="1" applyFont="1">
      <alignment horizontal="center" wrapText="1"/>
    </xf>
    <xf numFmtId="0" fontId="31" fillId="0" borderId="81" xfId="0" applyAlignment="1" applyBorder="1" applyFont="1">
      <alignment horizontal="center" wrapText="1"/>
    </xf>
    <xf numFmtId="0" fontId="31" fillId="0" borderId="78" xfId="0" applyAlignment="1" applyBorder="1" applyFont="1">
      <alignment horizontal="center" wrapText="1"/>
    </xf>
    <xf numFmtId="0" fontId="36" fillId="0" borderId="62" xfId="0" applyAlignment="1" applyBorder="1" applyFont="1">
      <alignment horizontal="left" vertical="center"/>
    </xf>
    <xf numFmtId="0" fontId="44" fillId="0" borderId="62" xfId="0" applyAlignment="1" applyBorder="1" applyFont="1">
      <alignment horizontal="left" vertical="center"/>
    </xf>
    <xf numFmtId="0" fontId="44" fillId="0" borderId="63" xfId="0" applyAlignment="1" applyBorder="1" applyFont="1">
      <alignment horizontal="left" vertical="center"/>
    </xf>
    <xf numFmtId="0" fontId="48" fillId="0" borderId="26" xfId="0" applyAlignment="1" applyBorder="1" applyFont="1">
      <alignment horizontal="left" wrapText="1"/>
    </xf>
    <xf numFmtId="0" fontId="48" fillId="0" borderId="27" xfId="0" applyAlignment="1" applyBorder="1" applyFont="1">
      <alignment horizontal="left" wrapText="1"/>
    </xf>
    <xf numFmtId="0" fontId="48" fillId="0" borderId="28" xfId="0" applyAlignment="1" applyBorder="1" applyFont="1">
      <alignment horizontal="left" wrapText="1"/>
    </xf>
    <xf numFmtId="0" fontId="48" fillId="0" borderId="20" xfId="0" applyAlignment="1" applyBorder="1" applyFont="1">
      <alignment horizontal="left" wrapText="1"/>
    </xf>
    <xf numFmtId="0" fontId="48" fillId="0" borderId="14" xfId="0" applyAlignment="1" applyBorder="1" applyFont="1">
      <alignment horizontal="left" wrapText="1"/>
    </xf>
    <xf numFmtId="0" fontId="48" fillId="0" borderId="19" xfId="0" applyAlignment="1" applyBorder="1" applyFont="1">
      <alignment horizontal="left" wrapText="1"/>
    </xf>
    <xf numFmtId="0" fontId="28" fillId="0" borderId="61" xfId="0" applyAlignment="1" applyBorder="1" applyFont="1">
      <alignment horizontal="left" vertical="center"/>
    </xf>
    <xf numFmtId="0" fontId="28" fillId="0" borderId="62" xfId="0" applyAlignment="1" applyBorder="1" applyFont="1">
      <alignment horizontal="left" vertical="center"/>
    </xf>
    <xf numFmtId="0" fontId="28" fillId="0" borderId="63" xfId="0" applyAlignment="1" applyBorder="1" applyFont="1">
      <alignment horizontal="left" vertical="center"/>
    </xf>
    <xf numFmtId="0" fontId="28" fillId="0" borderId="77" xfId="0" applyAlignment="1" applyBorder="1" applyFont="1">
      <alignment horizontal="left" vertical="center" wrapText="1"/>
    </xf>
    <xf numFmtId="0" fontId="28" fillId="0" borderId="81" xfId="0" applyAlignment="1" applyBorder="1" applyFont="1">
      <alignment horizontal="left" vertical="center" wrapText="1"/>
    </xf>
    <xf numFmtId="0" fontId="28" fillId="0" borderId="78" xfId="0" applyAlignment="1" applyBorder="1" applyFont="1">
      <alignment horizontal="left" vertical="center" wrapText="1"/>
    </xf>
  </cellXfs>
  <cellStyles count="2">
    <cellStyle name="Hyperlink" xfId="1" builtinId="8"/>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openxmlformats.org/officeDocument/2006/relationships/theme" Target="theme/theme1.xml" /><Relationship Id="rId4" Type="http://schemas.openxmlformats.org/officeDocument/2006/relationships/worksheet" Target="worksheets/sheet4.xml" /><Relationship Id="rId14" Type="http://schemas.openxmlformats.org/officeDocument/2006/relationships/customXml" Target="../customXml/item4.xml" /><Relationship Id="rId7" Type="http://schemas.openxmlformats.org/officeDocument/2006/relationships/worksheet" Target="worksheets/sheet7.xml" /><Relationship Id="rId5" Type="http://schemas.openxmlformats.org/officeDocument/2006/relationships/worksheet" Target="worksheets/sheet5.xml" /><Relationship Id="rId15" Type="http://schemas.openxmlformats.org/officeDocument/2006/relationships/connections" Target="connections.xml" /><Relationship Id="rId3" Type="http://schemas.openxmlformats.org/officeDocument/2006/relationships/worksheet" Target="worksheets/sheet3.xml" /><Relationship Id="rId9" Type="http://schemas.openxmlformats.org/officeDocument/2006/relationships/customXml" Target="../customXml/item1.xml" /><Relationship Id="rId11" Type="http://schemas.openxmlformats.org/officeDocument/2006/relationships/sharedStrings" Target="sharedStrings.xml" /><Relationship Id="rId12" Type="http://schemas.openxmlformats.org/officeDocument/2006/relationships/customXml" Target="../customXml/item2.xml" /><Relationship Id="rId2" Type="http://schemas.openxmlformats.org/officeDocument/2006/relationships/worksheet" Target="worksheets/sheet2.xml" /><Relationship Id="rId10" Type="http://schemas.openxmlformats.org/officeDocument/2006/relationships/styles" Target="styles.xml" /><Relationship Id="rId13" Type="http://schemas.openxmlformats.org/officeDocument/2006/relationships/customXml" Target="../customXml/item3.xml" /><Relationship Id="rId6" Type="http://schemas.openxmlformats.org/officeDocument/2006/relationships/worksheet" Target="worksheets/sheet6.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 Id="rId2" Type="http://schemas.openxmlformats.org/officeDocument/2006/relationships/image" Target="/xl/media/image2.png" /><Relationship Id="rId3" Type="http://schemas.openxmlformats.org/officeDocument/2006/relationships/image" Target="/xl/media/image3.png" /></Relationships>
</file>

<file path=xl/drawings/drawing1.xml><?xml version="1.0" encoding="utf-8"?>
<xdr:wsDr xmlns:xdr="http://schemas.openxmlformats.org/drawingml/2006/spreadsheetDrawing" xmlns:a="http://schemas.openxmlformats.org/drawingml/2006/main">
  <xdr:twoCellAnchor editAs="twoCell">
    <xdr:from>
      <xdr:col>0</xdr:col>
      <xdr:colOff>55606</xdr:colOff>
      <xdr:row>2</xdr:row>
      <xdr:rowOff>25717</xdr:rowOff>
    </xdr:from>
    <xdr:to>
      <xdr:col>14</xdr:col>
      <xdr:colOff>577621</xdr:colOff>
      <xdr:row>10</xdr:row>
      <xdr:rowOff>120967</xdr:rowOff>
    </xdr:to>
    <xdr:sp macro="">
      <xdr:nvSpPr>
        <xdr:cNvPr id="2" name="TextBox 1">
          <a:extLst xmlns:a="http://schemas.openxmlformats.org/drawingml/2006/main">
            <a:ext uri="{FF2B5EF4-FFF2-40B4-BE49-F238E27FC236}">
              <a16:creationId xmlns:a16="http://schemas.microsoft.com/office/drawing/2014/main" id="{B3CCFEBB-2D3A-FB64-1EEE-98214B74375C}"/>
            </a:ext>
          </a:extLst>
        </xdr:cNvPr>
        <xdr:cNvSpPr txBox="1"/>
      </xdr:nvSpPr>
      <xdr:spPr>
        <a:xfrm>
          <a:off x="55336" y="952499"/>
          <a:ext cx="9056914" cy="1568451"/>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Welcome</a:t>
          </a:r>
          <a:r>
            <a:rPr lang="en-GB" b="0" i="0" sz="1200">
              <a:solidFill>
                <a:srgbClr val="000000"/>
              </a:solidFill>
              <a:latin typeface="Arial"/>
            </a:rPr>
            <a:t> to our sustainability tool for Early Years all year round settings. </a:t>
          </a:r>
          <a:endParaRPr lang="en-GB" b="0" i="0" sz="1200">
            <a:solidFill>
              <a:srgbClr val="000000"/>
            </a:solidFill>
            <a:latin typeface="Arial"/>
          </a:endParaRPr>
        </a:p>
        <a:p>
          <a:r>
            <a:rPr lang="en-GB" b="0" i="0" sz="1200">
              <a:solidFill>
                <a:srgbClr val="000000"/>
              </a:solidFill>
              <a:latin typeface="Arial"/>
            </a:rPr>
            <a:t>Please find below a guide to each tab - these can be used independently but the Summary requires the Staffing tab, the Income tab, and the Expenses tab to be completed in order for the automatic calculations to work.  </a:t>
          </a:r>
          <a:endParaRPr lang="en-GB" b="0" i="0" sz="1200">
            <a:solidFill>
              <a:srgbClr val="000000"/>
            </a:solidFill>
            <a:latin typeface="Arial"/>
          </a:endParaRPr>
        </a:p>
        <a:p>
          <a:r>
            <a:rPr lang="en-GB" b="0" i="0" sz="1200">
              <a:solidFill>
                <a:srgbClr val="000000"/>
              </a:solidFill>
              <a:latin typeface="Arial"/>
            </a:rPr>
            <a:t>Throughout this tool, the key colours remain consistent</a:t>
          </a:r>
          <a:r>
            <a:rPr lang="en-GB" b="0" i="0" sz="1100">
              <a:solidFill>
                <a:srgbClr val="000000"/>
              </a:solidFill>
              <a:latin typeface="+mn-lt"/>
            </a:rPr>
            <a:t>:  </a:t>
          </a:r>
          <a:endParaRPr lang="en-GB" b="0" i="0" sz="800">
            <a:solidFill>
              <a:srgbClr val="000000"/>
            </a:solidFill>
            <a:latin typeface="Arial"/>
          </a:endParaRPr>
        </a:p>
        <a:p>
          <a:r>
            <a:rPr lang="en-GB" b="0" i="0" sz="1100">
              <a:solidFill>
                <a:srgbClr val="000000"/>
              </a:solidFill>
              <a:latin typeface="+mn-lt"/>
            </a:rPr>
            <a:t>	</a:t>
          </a:r>
          <a:r>
            <a:rPr lang="en-GB" b="0" i="0" sz="1100">
              <a:solidFill>
                <a:srgbClr val="000000"/>
              </a:solidFill>
              <a:latin typeface="+mn-lt"/>
            </a:rPr>
            <a:t>                       	</a:t>
          </a:r>
          <a:r>
            <a:rPr lang="en-GB" b="0" i="0" sz="1200">
              <a:solidFill>
                <a:srgbClr val="000000"/>
              </a:solidFill>
              <a:latin typeface="Arial"/>
            </a:rPr>
            <a:t>Enter information</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              	</a:t>
          </a:r>
          <a:r>
            <a:rPr lang="en-GB" b="0" i="0" sz="1200">
              <a:solidFill>
                <a:srgbClr val="000000"/>
              </a:solidFill>
              <a:latin typeface="Arial"/>
            </a:rPr>
            <a:t>Select from dropdown</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Entered automatically</a:t>
          </a:r>
          <a:endParaRPr lang="en-GB" b="0" i="0" sz="1200">
            <a:solidFill>
              <a:srgbClr val="000000"/>
            </a:solidFill>
            <a:latin typeface="Arial"/>
          </a:endParaRPr>
        </a:p>
        <a:p>
          <a:r>
            <a:rPr lang="en-GB" b="0" i="0" sz="1200">
              <a:solidFill>
                <a:srgbClr val="000000"/>
              </a:solidFill>
              <a:latin typeface="Arial"/>
            </a:rPr>
            <a:t>                                      	</a:t>
          </a:r>
          <a:r>
            <a:rPr lang="en-GB" b="0" i="0" sz="1200">
              <a:solidFill>
                <a:srgbClr val="000000"/>
              </a:solidFill>
              <a:latin typeface="Arial"/>
            </a:rPr>
            <a:t>Calculated automatically</a:t>
          </a:r>
          <a:endParaRPr lang="en-GB" b="0" i="0" sz="1200">
            <a:solidFill>
              <a:srgbClr val="000000"/>
            </a:solidFill>
            <a:latin typeface="Arial"/>
          </a:endParaRPr>
        </a:p>
        <a:p>
          <a:endParaRPr lang="en-GB" b="0" i="0" sz="1100">
            <a:solidFill>
              <a:srgbClr val="000000"/>
            </a:solidFill>
            <a:latin typeface="+mn-lt"/>
          </a:endParaRPr>
        </a:p>
        <a:p>
          <a:endParaRPr lang="en-GB" b="0" i="0" sz="1100">
            <a:solidFill>
              <a:srgbClr val="000000"/>
            </a:solidFill>
            <a:latin typeface="+mn-lt"/>
          </a:endParaRPr>
        </a:p>
        <a:p>
          <a:endParaRPr lang="en-GB" b="0" i="0" sz="1100">
            <a:solidFill>
              <a:srgbClr val="000000"/>
            </a:solidFill>
            <a:latin typeface="+mn-lt"/>
          </a:endParaRPr>
        </a:p>
        <a:p>
          <a:r>
            <a:rPr lang="en-GB" b="0" i="0" sz="1100">
              <a:solidFill>
                <a:srgbClr val="000000"/>
              </a:solidFill>
              <a:latin typeface="+mn-lt"/>
            </a:rPr>
            <a:t> </a:t>
          </a:r>
          <a:endParaRPr lang="en-GB" b="0" i="0" sz="1200">
            <a:solidFill>
              <a:srgbClr val="000000"/>
            </a:solidFill>
            <a:latin typeface="Arial"/>
          </a:endParaRPr>
        </a:p>
      </xdr:txBody>
    </xdr:sp>
    <xdr:clientData/>
  </xdr:twoCellAnchor>
  <xdr:twoCellAnchor editAs="twoCell">
    <xdr:from>
      <xdr:col>0</xdr:col>
      <xdr:colOff>57308</xdr:colOff>
      <xdr:row>10</xdr:row>
      <xdr:rowOff>76200</xdr:rowOff>
    </xdr:from>
    <xdr:to>
      <xdr:col>14</xdr:col>
      <xdr:colOff>571379</xdr:colOff>
      <xdr:row>15</xdr:row>
      <xdr:rowOff>140017</xdr:rowOff>
    </xdr:to>
    <xdr:sp macro="">
      <xdr:nvSpPr>
        <xdr:cNvPr id="3" name="TextBox 2">
          <a:extLst xmlns:a="http://schemas.openxmlformats.org/drawingml/2006/main">
            <a:ext uri="{FF2B5EF4-FFF2-40B4-BE49-F238E27FC236}">
              <a16:creationId xmlns:a16="http://schemas.microsoft.com/office/drawing/2014/main" id="{6B2CFB8B-B7A9-4C71-854E-EACA1F0EFFFD}"/>
            </a:ext>
          </a:extLst>
        </xdr:cNvPr>
        <xdr:cNvSpPr txBox="1"/>
      </xdr:nvSpPr>
      <xdr:spPr>
        <a:xfrm>
          <a:off x="57150" y="2476511"/>
          <a:ext cx="9048750" cy="984251"/>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Staffing</a:t>
          </a:r>
          <a:endParaRPr lang="en-GB" b="0" i="0" sz="1200">
            <a:solidFill>
              <a:srgbClr val="000000"/>
            </a:solidFill>
            <a:latin typeface="Arial"/>
          </a:endParaRPr>
        </a:p>
        <a:p>
          <a:r>
            <a:rPr lang="en-GB" b="0" i="0" sz="1200">
              <a:solidFill>
                <a:srgbClr val="000000"/>
              </a:solidFill>
              <a:latin typeface="Arial"/>
            </a:rPr>
            <a:t>Please enter the number of weeks the setting is open per year.</a:t>
          </a:r>
          <a:r>
            <a:rPr lang="en-GB" b="0" i="0" sz="1200">
              <a:solidFill>
                <a:srgbClr val="000000"/>
              </a:solidFill>
              <a:latin typeface="Arial"/>
            </a:rPr>
            <a:t> When selecting "Yes" for holiday pay, 5.6 weeks will be automatically added for staff who do not have an annual holiday allowance. Pension is calculated at 3% for employers but can be changed by speaking to your Business and Governance Adviser. You may be eligible to apply for Employment Allowance - please see link on Staffing tab. </a:t>
          </a:r>
          <a:endParaRPr lang="en-GB" b="0" i="0" sz="1200">
            <a:solidFill>
              <a:srgbClr val="000000"/>
            </a:solidFill>
            <a:latin typeface="Arial"/>
          </a:endParaRPr>
        </a:p>
      </xdr:txBody>
    </xdr:sp>
    <xdr:clientData/>
  </xdr:twoCellAnchor>
  <xdr:twoCellAnchor editAs="twoCell">
    <xdr:from>
      <xdr:col>0</xdr:col>
      <xdr:colOff>63550</xdr:colOff>
      <xdr:row>15</xdr:row>
      <xdr:rowOff>103822</xdr:rowOff>
    </xdr:from>
    <xdr:to>
      <xdr:col>14</xdr:col>
      <xdr:colOff>571379</xdr:colOff>
      <xdr:row>19</xdr:row>
      <xdr:rowOff>178117</xdr:rowOff>
    </xdr:to>
    <xdr:sp macro="">
      <xdr:nvSpPr>
        <xdr:cNvPr id="6" name="TextBox 5">
          <a:extLst xmlns:a="http://schemas.openxmlformats.org/drawingml/2006/main">
            <a:ext uri="{FF2B5EF4-FFF2-40B4-BE49-F238E27FC236}">
              <a16:creationId xmlns:a16="http://schemas.microsoft.com/office/drawing/2014/main" id="{69A36180-30CB-445B-99E8-7337499819AE}"/>
            </a:ext>
          </a:extLst>
        </xdr:cNvPr>
        <xdr:cNvSpPr txBox="1"/>
      </xdr:nvSpPr>
      <xdr:spPr>
        <a:xfrm>
          <a:off x="63500" y="3424473"/>
          <a:ext cx="9042400" cy="810977"/>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Income</a:t>
          </a:r>
          <a:r>
            <a:rPr lang="en-GB" b="0" i="0" sz="1200">
              <a:solidFill>
                <a:srgbClr val="000000"/>
              </a:solidFill>
              <a:latin typeface="Arial"/>
            </a:rPr>
            <a:t> 50 weeks+</a:t>
          </a:r>
          <a:endParaRPr lang="en-GB" b="0" i="0" sz="1200">
            <a:solidFill>
              <a:srgbClr val="000000"/>
            </a:solidFill>
            <a:latin typeface="Arial"/>
          </a:endParaRPr>
        </a:p>
        <a:p>
          <a:r>
            <a:rPr lang="en-GB" b="0" i="0" sz="1200">
              <a:solidFill>
                <a:srgbClr val="000000"/>
              </a:solidFill>
              <a:latin typeface="Arial"/>
            </a:rPr>
            <a:t>Please entre the income for 50 weeks plus, there is an average hours calculator at the bottom of the page, if required. If you are open for more than 50 weeks, please enter the additional weeks per term (up to a maximum of two weeks) in the boxes provided. </a:t>
          </a:r>
          <a:r>
            <a:rPr lang="en-GB" b="0" i="0" sz="1200">
              <a:solidFill>
                <a:srgbClr val="000000"/>
              </a:solidFill>
              <a:latin typeface="Arial"/>
            </a:rPr>
            <a:t>If you offer school-age childcare, you can enter this information in the boxes provided.</a:t>
          </a:r>
          <a:endParaRPr lang="en-GB" b="0" i="0" sz="1200">
            <a:solidFill>
              <a:srgbClr val="000000"/>
            </a:solidFill>
            <a:latin typeface="Arial"/>
          </a:endParaRPr>
        </a:p>
        <a:p>
          <a:endParaRPr lang="en-GB" b="0" i="0" sz="1200">
            <a:solidFill>
              <a:srgbClr val="000000"/>
            </a:solidFill>
            <a:latin typeface="Arial"/>
          </a:endParaRPr>
        </a:p>
        <a:p>
          <a:endParaRPr lang="en-GB" b="0" i="0" sz="1200">
            <a:solidFill>
              <a:srgbClr val="000000"/>
            </a:solidFill>
            <a:latin typeface="Arial"/>
          </a:endParaRPr>
        </a:p>
        <a:p>
          <a:endParaRPr lang="en-GB" b="0" i="0" sz="1200">
            <a:solidFill>
              <a:srgbClr val="000000"/>
            </a:solidFill>
            <a:latin typeface="Arial"/>
          </a:endParaRPr>
        </a:p>
      </xdr:txBody>
    </xdr:sp>
    <xdr:clientData/>
  </xdr:twoCellAnchor>
  <xdr:twoCellAnchor editAs="twoCell">
    <xdr:from>
      <xdr:col>0</xdr:col>
      <xdr:colOff>63550</xdr:colOff>
      <xdr:row>19</xdr:row>
      <xdr:rowOff>123825</xdr:rowOff>
    </xdr:from>
    <xdr:to>
      <xdr:col>14</xdr:col>
      <xdr:colOff>571379</xdr:colOff>
      <xdr:row>23</xdr:row>
      <xdr:rowOff>8572</xdr:rowOff>
    </xdr:to>
    <xdr:sp macro="">
      <xdr:nvSpPr>
        <xdr:cNvPr id="7" name="TextBox 6">
          <a:extLst xmlns:a="http://schemas.openxmlformats.org/drawingml/2006/main">
            <a:ext uri="{FF2B5EF4-FFF2-40B4-BE49-F238E27FC236}">
              <a16:creationId xmlns:a16="http://schemas.microsoft.com/office/drawing/2014/main" id="{B424C71B-003E-4130-A3A6-D140850B3435}"/>
            </a:ext>
          </a:extLst>
        </xdr:cNvPr>
        <xdr:cNvSpPr txBox="1"/>
      </xdr:nvSpPr>
      <xdr:spPr>
        <a:xfrm>
          <a:off x="63500" y="4181034"/>
          <a:ext cx="9042400" cy="622299"/>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Expenses</a:t>
          </a:r>
          <a:endParaRPr lang="en-GB" b="0" i="0" sz="1200">
            <a:solidFill>
              <a:srgbClr val="000000"/>
            </a:solidFill>
            <a:latin typeface="Arial"/>
          </a:endParaRPr>
        </a:p>
        <a:p>
          <a:r>
            <a:rPr lang="en-GB" b="0" i="0" sz="1200">
              <a:solidFill>
                <a:srgbClr val="000000"/>
              </a:solidFill>
              <a:latin typeface="Arial"/>
            </a:rPr>
            <a:t>Please enter all expenses relevant to your setting, and include whether it is an</a:t>
          </a:r>
          <a:r>
            <a:rPr lang="en-GB" b="0" i="0" sz="1200">
              <a:solidFill>
                <a:srgbClr val="000000"/>
              </a:solidFill>
              <a:latin typeface="Arial"/>
            </a:rPr>
            <a:t> annual, termly, quarterly, monthly or weekly payment. </a:t>
          </a:r>
          <a:endParaRPr lang="en-GB" b="0" i="0" sz="1200">
            <a:solidFill>
              <a:srgbClr val="000000"/>
            </a:solidFill>
            <a:latin typeface="Arial"/>
          </a:endParaRPr>
        </a:p>
      </xdr:txBody>
    </xdr:sp>
    <xdr:clientData/>
  </xdr:twoCellAnchor>
  <xdr:twoCellAnchor editAs="twoCell">
    <xdr:from>
      <xdr:col>0</xdr:col>
      <xdr:colOff>63550</xdr:colOff>
      <xdr:row>22</xdr:row>
      <xdr:rowOff>165735</xdr:rowOff>
    </xdr:from>
    <xdr:to>
      <xdr:col>14</xdr:col>
      <xdr:colOff>571379</xdr:colOff>
      <xdr:row>32</xdr:row>
      <xdr:rowOff>7620</xdr:rowOff>
    </xdr:to>
    <xdr:sp macro="">
      <xdr:nvSpPr>
        <xdr:cNvPr id="8" name="TextBox 7">
          <a:extLst xmlns:a="http://schemas.openxmlformats.org/drawingml/2006/main">
            <a:ext uri="{FF2B5EF4-FFF2-40B4-BE49-F238E27FC236}">
              <a16:creationId xmlns:a16="http://schemas.microsoft.com/office/drawing/2014/main" id="{EA38FAAE-D514-43C1-BDDF-F4558F06D950}"/>
            </a:ext>
          </a:extLst>
        </xdr:cNvPr>
        <xdr:cNvSpPr txBox="1"/>
      </xdr:nvSpPr>
      <xdr:spPr>
        <a:xfrm>
          <a:off x="63500" y="4776122"/>
          <a:ext cx="9042400" cy="1682750"/>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Occupancy (optional)</a:t>
          </a:r>
          <a:endParaRPr lang="en-GB" b="0" i="0" sz="1200">
            <a:solidFill>
              <a:srgbClr val="000000"/>
            </a:solidFill>
            <a:latin typeface="Arial"/>
          </a:endParaRPr>
        </a:p>
        <a:p>
          <a:r>
            <a:rPr lang="en-GB" b="0" i="0" sz="1200">
              <a:solidFill>
                <a:srgbClr val="000000"/>
              </a:solidFill>
              <a:latin typeface="Arial"/>
            </a:rPr>
            <a:t>Please</a:t>
          </a:r>
          <a:r>
            <a:rPr lang="en-GB" b="0" i="0" sz="1200">
              <a:solidFill>
                <a:srgbClr val="000000"/>
              </a:solidFill>
              <a:latin typeface="Arial"/>
            </a:rPr>
            <a:t> e</a:t>
          </a:r>
          <a:r>
            <a:rPr lang="en-GB" b="0" i="0" sz="1200">
              <a:solidFill>
                <a:srgbClr val="000000"/>
              </a:solidFill>
              <a:latin typeface="Arial"/>
            </a:rPr>
            <a:t>nter</a:t>
          </a:r>
          <a:r>
            <a:rPr lang="en-GB" b="0" i="0" sz="1200">
              <a:solidFill>
                <a:srgbClr val="000000"/>
              </a:solidFill>
              <a:latin typeface="Arial"/>
            </a:rPr>
            <a:t> the hours available to book for early start (ES), morning (AM), afternoon (PM), and late stay (LS). </a:t>
          </a:r>
          <a:endParaRPr lang="en-GB" b="0" i="0" sz="1200">
            <a:solidFill>
              <a:srgbClr val="000000"/>
            </a:solidFill>
            <a:latin typeface="Arial"/>
          </a:endParaRPr>
        </a:p>
        <a:p>
          <a:r>
            <a:rPr lang="en-GB" b="0" i="0" sz="1200">
              <a:solidFill>
                <a:srgbClr val="000000"/>
              </a:solidFill>
              <a:latin typeface="Arial"/>
            </a:rPr>
            <a:t>You can choose to look at occupancy percentages per room </a:t>
          </a:r>
          <a:r>
            <a:rPr lang="en-GB" b="0" i="0" sz="1200">
              <a:solidFill>
                <a:srgbClr val="000000"/>
              </a:solidFill>
              <a:latin typeface="Arial"/>
            </a:rPr>
            <a:t>or</a:t>
          </a:r>
          <a:r>
            <a:rPr lang="en-GB" b="0" i="0" sz="1200">
              <a:solidFill>
                <a:srgbClr val="000000"/>
              </a:solidFill>
              <a:latin typeface="Arial"/>
            </a:rPr>
            <a:t> per child. </a:t>
          </a:r>
          <a:endParaRPr lang="en-GB" b="0" i="0" sz="1200">
            <a:solidFill>
              <a:srgbClr val="000000"/>
            </a:solidFill>
            <a:latin typeface="Arial"/>
          </a:endParaRPr>
        </a:p>
        <a:p>
          <a:r>
            <a:rPr lang="en-GB" b="0" i="0" sz="1200">
              <a:solidFill>
                <a:srgbClr val="000000"/>
              </a:solidFill>
              <a:latin typeface="Arial"/>
            </a:rPr>
            <a:t>For the rooms - please enter the total places booked for ES, AM, PM, LS, where applicable. Please enter the total number of places available each day for ES, AM, PM, and LS, where applicable. </a:t>
          </a:r>
          <a:endParaRPr lang="en-GB" b="0" i="0" sz="1200">
            <a:solidFill>
              <a:srgbClr val="000000"/>
            </a:solidFill>
            <a:latin typeface="Arial"/>
          </a:endParaRPr>
        </a:p>
        <a:p>
          <a:r>
            <a:rPr lang="en-GB" b="0" i="0" sz="1200">
              <a:solidFill>
                <a:srgbClr val="000000"/>
              </a:solidFill>
              <a:latin typeface="Arial"/>
            </a:rPr>
            <a:t>For each child - please select booking pattern using dropdowns. Please enter the total places available each day for ES, AM, PM, LS, where applicable. If using the 'administrative use only' you can enter child's funded hours and the fee paying hours will calculate for invoicing purposes.</a:t>
          </a:r>
          <a:endParaRPr lang="en-GB" b="0" i="0" sz="1200">
            <a:solidFill>
              <a:srgbClr val="000000"/>
            </a:solidFill>
            <a:latin typeface="Arial"/>
          </a:endParaRPr>
        </a:p>
        <a:p>
          <a:r>
            <a:rPr lang="en-GB" b="0" i="0" sz="1200">
              <a:solidFill>
                <a:srgbClr val="000000"/>
              </a:solidFill>
              <a:latin typeface="Arial"/>
            </a:rPr>
            <a:t>The percentage of places booked each ES, AM, PM, LS will be calculated as well as the percentage occupancy per week. </a:t>
          </a:r>
          <a:endParaRPr lang="en-GB" b="0" i="0" sz="1200">
            <a:solidFill>
              <a:srgbClr val="000000"/>
            </a:solidFill>
            <a:latin typeface="Arial"/>
          </a:endParaRPr>
        </a:p>
      </xdr:txBody>
    </xdr:sp>
    <xdr:clientData/>
  </xdr:twoCellAnchor>
  <xdr:twoCellAnchor editAs="twoCell">
    <xdr:from>
      <xdr:col>0</xdr:col>
      <xdr:colOff>57308</xdr:colOff>
      <xdr:row>32</xdr:row>
      <xdr:rowOff>70485</xdr:rowOff>
    </xdr:from>
    <xdr:to>
      <xdr:col>14</xdr:col>
      <xdr:colOff>571379</xdr:colOff>
      <xdr:row>39</xdr:row>
      <xdr:rowOff>107632</xdr:rowOff>
    </xdr:to>
    <xdr:sp macro="">
      <xdr:nvSpPr>
        <xdr:cNvPr id="9" name="TextBox 8">
          <a:extLst xmlns:a="http://schemas.openxmlformats.org/drawingml/2006/main">
            <a:ext uri="{FF2B5EF4-FFF2-40B4-BE49-F238E27FC236}">
              <a16:creationId xmlns:a16="http://schemas.microsoft.com/office/drawing/2014/main" id="{83A6A733-C72A-465E-A381-04C4C2AED878}"/>
            </a:ext>
          </a:extLst>
        </xdr:cNvPr>
        <xdr:cNvSpPr txBox="1"/>
      </xdr:nvSpPr>
      <xdr:spPr>
        <a:xfrm>
          <a:off x="57150" y="6522373"/>
          <a:ext cx="9048750" cy="1326227"/>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Ratios (optional)</a:t>
          </a:r>
          <a:endParaRPr lang="en-GB" b="0" i="0" sz="1200">
            <a:solidFill>
              <a:srgbClr val="000000"/>
            </a:solidFill>
            <a:latin typeface="Arial"/>
          </a:endParaRPr>
        </a:p>
        <a:p>
          <a:r>
            <a:rPr lang="en-GB" b="0" i="0" sz="1200">
              <a:solidFill>
                <a:srgbClr val="000000"/>
              </a:solidFill>
              <a:latin typeface="Arial"/>
            </a:rPr>
            <a:t>Please enter the number of children attending in each age group and if any of these</a:t>
          </a:r>
          <a:r>
            <a:rPr lang="en-GB" b="0" i="0" sz="1200">
              <a:solidFill>
                <a:srgbClr val="000000"/>
              </a:solidFill>
              <a:latin typeface="Arial"/>
            </a:rPr>
            <a:t> children have enhanced support for 100% of their attendance funded by Special Educational Needs Inclusion Funding (SENIF), an Education, Health and Care Plan (EHCP), or Exceptional Needs Funding (ENF). Please enter staff working directly with the children - their role, select qualification, hours per week, select 'Yes' if working directly with the children, select PPA for planning, preparation and assessment or non-contact time, and leave blank if the staff member is not working. The total staff required, understaffing or overstaffing will be calculated per age group. </a:t>
          </a:r>
          <a:endParaRPr lang="en-GB" b="0" i="0" sz="1200">
            <a:solidFill>
              <a:srgbClr val="000000"/>
            </a:solidFill>
            <a:latin typeface="Arial"/>
          </a:endParaRPr>
        </a:p>
        <a:p>
          <a:endParaRPr lang="en-GB" b="0" i="0" sz="1200">
            <a:solidFill>
              <a:srgbClr val="000000"/>
            </a:solidFill>
            <a:latin typeface="Arial"/>
          </a:endParaRPr>
        </a:p>
      </xdr:txBody>
    </xdr:sp>
    <xdr:clientData/>
  </xdr:twoCellAnchor>
  <xdr:twoCellAnchor editAs="twoCell">
    <xdr:from>
      <xdr:col>0</xdr:col>
      <xdr:colOff>51067</xdr:colOff>
      <xdr:row>39</xdr:row>
      <xdr:rowOff>96202</xdr:rowOff>
    </xdr:from>
    <xdr:to>
      <xdr:col>14</xdr:col>
      <xdr:colOff>565138</xdr:colOff>
      <xdr:row>43</xdr:row>
      <xdr:rowOff>7620</xdr:rowOff>
    </xdr:to>
    <xdr:sp macro="">
      <xdr:nvSpPr>
        <xdr:cNvPr id="10" name="TextBox 9">
          <a:extLst xmlns:a="http://schemas.openxmlformats.org/drawingml/2006/main">
            <a:ext uri="{FF2B5EF4-FFF2-40B4-BE49-F238E27FC236}">
              <a16:creationId xmlns:a16="http://schemas.microsoft.com/office/drawing/2014/main" id="{7D16075C-59FE-4D4D-90FD-B2D157576F2A}"/>
            </a:ext>
          </a:extLst>
        </xdr:cNvPr>
        <xdr:cNvSpPr txBox="1"/>
      </xdr:nvSpPr>
      <xdr:spPr>
        <a:xfrm>
          <a:off x="50800" y="7836825"/>
          <a:ext cx="9048750" cy="647700"/>
        </a:xfrm>
        <a:prstGeom prst="rect">
          <a:avLst/>
        </a:prstGeom>
        <a:solidFill>
          <a:srgbClr val="FFFFFF"/>
        </a:solidFill>
        <a:ln w="9525" cmpd="sng">
          <a:solidFill>
            <a:schemeClr val="lt1">
              <a:shade xmlns:a="http://schemas.openxmlformats.org/drawingml/2006/main" val="50000"/>
            </a:schemeClr>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xdr:style>
      <xdr:txBody>
        <a:bodyPr vertOverflow="clip" horzOverflow="clip" wrap="square" rtlCol="0"/>
        <a:lstStyle xmlns:a="http://schemas.openxmlformats.org/drawingml/2006/main"/>
        <a:p>
          <a:r>
            <a:rPr lang="en-GB" b="0" i="0" sz="1200">
              <a:solidFill>
                <a:srgbClr val="000000"/>
              </a:solidFill>
              <a:latin typeface="Arial"/>
            </a:rPr>
            <a:t>Summary</a:t>
          </a:r>
          <a:endParaRPr lang="en-GB" b="0" i="0" sz="1200">
            <a:solidFill>
              <a:srgbClr val="000000"/>
            </a:solidFill>
            <a:latin typeface="Arial"/>
          </a:endParaRPr>
        </a:p>
        <a:p>
          <a:r>
            <a:rPr lang="en-GB" b="0" i="0" sz="1200">
              <a:solidFill>
                <a:srgbClr val="000000"/>
              </a:solidFill>
              <a:latin typeface="Arial"/>
            </a:rPr>
            <a:t>The summary is calculated</a:t>
          </a:r>
          <a:r>
            <a:rPr lang="en-GB" b="0" i="0" sz="1200">
              <a:solidFill>
                <a:srgbClr val="000000"/>
              </a:solidFill>
              <a:latin typeface="Arial"/>
            </a:rPr>
            <a:t> using information entered. Only funds held in bank accounts, deposit accounts, and petty cash will need to be entered. </a:t>
          </a:r>
          <a:endParaRPr lang="en-GB" b="0" i="0" sz="1200">
            <a:solidFill>
              <a:srgbClr val="000000"/>
            </a:solidFill>
            <a:latin typeface="Arial"/>
          </a:endParaRPr>
        </a:p>
      </xdr:txBody>
    </xdr:sp>
    <xdr:clientData/>
  </xdr:twoCellAnchor>
  <xdr:twoCellAnchor editAs="oneCell">
    <xdr:from>
      <xdr:col>0</xdr:col>
      <xdr:colOff>172492</xdr:colOff>
      <xdr:row>6</xdr:row>
      <xdr:rowOff>55245</xdr:rowOff>
    </xdr:from>
    <xdr:to>
      <xdr:col>3</xdr:col>
      <xdr:colOff>72061</xdr:colOff>
      <xdr:row>10</xdr:row>
      <xdr:rowOff>44767</xdr:rowOff>
    </xdr:to>
    <xdr:pic macro="">
      <xdr:nvPicPr>
        <xdr:cNvPr id="4" name="Picture 3">
          <a:extLst xmlns:a="http://schemas.openxmlformats.org/drawingml/2006/main">
            <a:ext uri="{FF2B5EF4-FFF2-40B4-BE49-F238E27FC236}">
              <a16:creationId xmlns:a16="http://schemas.microsoft.com/office/drawing/2014/main" id="{B2EE732F-07D8-48C8-9033-BD7437199F9C}"/>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1">
          <a:extLst/>
        </a:blip>
        <a:srcRect xmlns:a="http://schemas.openxmlformats.org/drawingml/2006/main" l="1534" t="5934" r="49736" b="4615"/>
        <a:stretch>
          <a:fillRect/>
        </a:stretch>
      </xdr:blipFill>
      <xdr:spPr>
        <a:xfrm>
          <a:off x="172356" y="1718710"/>
          <a:ext cx="1728788" cy="1728788"/>
        </a:xfrm>
        <a:prstGeom xmlns:a="http://schemas.openxmlformats.org/drawingml/2006/main" prst="rect">
          <a:avLst/>
        </a:prstGeom>
        <a:noFill/>
      </xdr:spPr>
    </xdr:pic>
    <xdr:clientData/>
  </xdr:twoCellAnchor>
  <xdr:twoCellAnchor editAs="oneCell">
    <xdr:from>
      <xdr:col>10</xdr:col>
      <xdr:colOff>196890</xdr:colOff>
      <xdr:row>0</xdr:row>
      <xdr:rowOff>43815</xdr:rowOff>
    </xdr:from>
    <xdr:to>
      <xdr:col>14</xdr:col>
      <xdr:colOff>554924</xdr:colOff>
      <xdr:row>0</xdr:row>
      <xdr:rowOff>651510</xdr:rowOff>
    </xdr:to>
    <xdr:pic macro="">
      <xdr:nvPicPr>
        <xdr:cNvPr id="5" name="Picture 4" descr="Cambridgeshire Early Years, Childcare, and School Readiness Service logo">
          <a:extLst xmlns:a="http://schemas.openxmlformats.org/drawingml/2006/main">
            <a:ext uri="{FF2B5EF4-FFF2-40B4-BE49-F238E27FC236}">
              <a16:creationId xmlns:a16="http://schemas.microsoft.com/office/drawing/2014/main" id="{AE5DA0BB-7E4F-4DBC-9AFF-2C7EB2FBA3B2}"/>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6292850" y="44450"/>
          <a:ext cx="2796540" cy="2796540"/>
        </a:xfrm>
        <a:prstGeom xmlns:a="http://schemas.openxmlformats.org/drawingml/2006/main" prst="rect">
          <a:avLst/>
        </a:prstGeom>
        <a:noFill/>
      </xdr:spPr>
    </xdr:pic>
    <xdr:clientData/>
  </xdr:twoCellAnchor>
  <xdr:twoCellAnchor editAs="oneCell">
    <xdr:from>
      <xdr:col>0</xdr:col>
      <xdr:colOff>89083</xdr:colOff>
      <xdr:row>0</xdr:row>
      <xdr:rowOff>43815</xdr:rowOff>
    </xdr:from>
    <xdr:to>
      <xdr:col>4</xdr:col>
      <xdr:colOff>243985</xdr:colOff>
      <xdr:row>0</xdr:row>
      <xdr:rowOff>649605</xdr:rowOff>
    </xdr:to>
    <xdr:pic macro="">
      <xdr:nvPicPr>
        <xdr:cNvPr id="11" name="Picture 10" descr="Cambridgeshire County Council logo">
          <a:extLst xmlns:a="http://schemas.openxmlformats.org/drawingml/2006/main">
            <a:ext uri="{FF2B5EF4-FFF2-40B4-BE49-F238E27FC236}">
              <a16:creationId xmlns:a16="http://schemas.microsoft.com/office/drawing/2014/main" id="{318251B2-7C93-4A97-BECC-7982ABC411F5}"/>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l="3102" t="38998" r="3168" b="39175"/>
        <a:stretch>
          <a:fillRect/>
        </a:stretch>
      </xdr:blipFill>
      <xdr:spPr>
        <a:xfrm>
          <a:off x="88900" y="44450"/>
          <a:ext cx="2593340" cy="2593340"/>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101798</xdr:colOff>
      <xdr:row>58</xdr:row>
      <xdr:rowOff>76200</xdr:rowOff>
    </xdr:from>
    <xdr:to>
      <xdr:col>2</xdr:col>
      <xdr:colOff>578048</xdr:colOff>
      <xdr:row>61</xdr:row>
      <xdr:rowOff>133350</xdr:rowOff>
    </xdr:to>
    <xdr:sp macro="" textlink="">
      <xdr:nvSpPr>
        <xdr:cNvPr id="2" name="Right Brace 1" descr="Bracket"/>
        <xdr:cNvSpPr/>
      </xdr:nvSpPr>
      <xdr:spPr>
        <a:xfrm>
          <a:off x="2482850" y="14293850"/>
          <a:ext cx="476250" cy="609600"/>
        </a:xfrm>
        <a:prstGeom prst="rightBrace">
          <a:avLst xmlns:a="http://schemas.openxmlformats.org/drawingml/2006/main">
            <a:gd name="adj1" fmla="val 8333"/>
            <a:gd name="adj2" fmla="val 34375"/>
          </a:avLst>
        </a:prstGeom>
        <a:noFill/>
        <a:ln xmlns:a="http://schemas.openxmlformats.org/drawingml/2006/main" w="12700">
          <a:solidFill>
            <a:sysClr val="windowText" lastClr="000000"/>
          </a:solidFill>
        </a:ln>
      </xdr:spPr>
      <xdr:style xmlns:xdr="http://schemas.openxmlformats.org/drawingml/2006/spreadsheetDrawing">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xdr:style>
      <xdr:txBody xmlns:xdr="http://schemas.openxmlformats.org/drawingml/2006/spreadsheetDrawing">
        <a:bodyPr xmlns:a="http://schemas.openxmlformats.org/drawingml/2006/main" vertOverflow="clip" horzOverflow="clip" rtlCol="0" anchor="t"/>
        <a:lstStyle xmlns:a="http://schemas.openxmlformats.org/drawingml/2006/main"/>
        <a:p xmlns:a="http://schemas.openxmlformats.org/drawingml/2006/main">
          <a:pPr algn="l"/>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8" Type="http://schemas.openxmlformats.org/officeDocument/2006/relationships/printerSettings" Target="../printerSettings/printerSettings2.bin" /><Relationship Id="rId5" Type="http://schemas.openxmlformats.org/officeDocument/2006/relationships/hyperlink" Target="https://www.stafftax.co.uk/gross-to-total-salary-calculator" TargetMode="External" /><Relationship Id="rId1" Type="http://schemas.openxmlformats.org/officeDocument/2006/relationships/hyperlink" Target="https://www.gov.uk/claim-employment-allowance/eligibility" TargetMode="External" /><Relationship Id="rId6" Type="http://schemas.openxmlformats.org/officeDocument/2006/relationships/hyperlink" Target="https://www.gov.uk/guidance/rates-and-thresholds-for-employers-2026-to-2027" TargetMode="External" /><Relationship Id="rId7" Type="http://schemas.openxmlformats.org/officeDocument/2006/relationships/hyperlink" Target="https://www.thepensionsregulator.gov.uk/en/employers/new-employers/im-an-employer-who-has-to-provide-a-pension/choose-a-pension-scheme/understanding-your-costs/making-contributions-to-your-pension-scheme" TargetMode="External" /><Relationship Id="rId2" Type="http://schemas.openxmlformats.org/officeDocument/2006/relationships/hyperlink" Target="https://www.gov.uk/national-minimum-wage-rates" TargetMode="External" /><Relationship Id="rId3" Type="http://schemas.openxmlformats.org/officeDocument/2006/relationships/hyperlink" Target="https://www.gov.uk/holiday-entitlement-rights" TargetMode="External" /><Relationship Id="rId4" Type="http://schemas.openxmlformats.org/officeDocument/2006/relationships/hyperlink" Target="https://www.gov.uk/workplace-pensions/what-you-your-employer-and-the-government-pay" TargetMode="External"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2.x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2"/>
  <sheetViews>
    <sheetView topLeftCell="A33" view="normal" workbookViewId="0">
      <selection pane="topLeft" activeCell="H44" sqref="H44"/>
    </sheetView>
  </sheetViews>
  <sheetFormatPr defaultColWidth="8.7109375" defaultRowHeight="15"/>
  <cols>
    <col min="1" max="16384" width="8.7109375" style="297" customWidth="1"/>
  </cols>
  <sheetData>
    <row r="1" ht="54.95" customHeight="1"/>
    <row r="2" spans="1:1" ht="18">
      <c r="A2" s="296" t="s">
        <v>287</v>
      </c>
    </row>
  </sheetData>
  <sheetProtection algorithmName="SHA-512" hashValue="8Si5D+ol7tmbQM5Ql94TFBIZyx23GrITe008OYN40JMgSnyjoy9BNJ96iV5ZrhKK8S/XfEwywPwFlCcLITXIBA==" saltValue="mYKjxCzcGtHbZTZIsVIXuw==" spinCount="100000" sheet="1" objects="1" scenarios="1"/>
  <pageMargins left="0.59055118110236227" right="0.59055118110236227" top="0.59055118110236227" bottom="0.59055118110236227" header="0" footer="0"/>
  <pageSetup paperSize="9" orientation="landscape" horizontalDpi="300" verticalDpi="300"/>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T45"/>
  <sheetViews>
    <sheetView topLeftCell="A22" view="normal" workbookViewId="0">
      <selection pane="topLeft" activeCell="B12" sqref="B12"/>
    </sheetView>
  </sheetViews>
  <sheetFormatPr defaultRowHeight="15"/>
  <cols>
    <col min="1" max="1" width="15.41796875" customWidth="1"/>
    <col min="2" max="2" width="19.140625" customWidth="1"/>
    <col min="3" max="5" width="10.84765625" customWidth="1"/>
    <col min="6" max="7" width="9.140625" customWidth="1"/>
    <col min="8" max="8" width="7.27734375" customWidth="1"/>
    <col min="9" max="9" width="7.5703125" customWidth="1"/>
    <col min="10" max="11" width="11.5703125" customWidth="1"/>
    <col min="12" max="13" width="9.140625" customWidth="1"/>
    <col min="14" max="14" width="13.5703125" customWidth="1"/>
    <col min="16" max="23" width="12.27734375" customWidth="1"/>
    <col min="28" max="30" width="16.41796875" customWidth="1"/>
    <col min="31" max="31" width="2.5703125" customWidth="1"/>
    <col min="40" max="42" width="16.41796875" customWidth="1"/>
    <col min="43" max="43" width="2.5703125" customWidth="1"/>
  </cols>
  <sheetData>
    <row r="1" spans="1:29" ht="22.5" customHeight="1" thickBot="1">
      <c r="A1" s="300" t="s">
        <v>0</v>
      </c>
      <c r="B1" s="444"/>
      <c r="C1" s="445"/>
      <c r="D1" s="445"/>
      <c r="E1" s="446"/>
      <c r="F1" s="1"/>
      <c r="G1" s="1"/>
      <c r="H1" s="1"/>
      <c r="I1" s="1"/>
      <c r="J1" s="1"/>
      <c r="K1" s="1"/>
      <c r="L1" s="1"/>
      <c r="M1" s="1"/>
      <c r="N1" s="1"/>
      <c r="O1" s="1"/>
      <c r="P1" s="1"/>
      <c r="Q1" s="1"/>
      <c r="R1" s="1"/>
      <c r="S1" s="1"/>
      <c r="T1" s="1"/>
      <c r="U1" s="1"/>
      <c r="V1" s="1"/>
      <c r="W1" s="1"/>
      <c r="X1" s="1"/>
      <c r="Y1" s="1"/>
      <c r="Z1" s="1"/>
      <c r="AA1" s="1"/>
      <c r="AB1" s="1"/>
      <c r="AC1" s="1"/>
    </row>
    <row r="2" spans="1:29" ht="21.95" customHeight="1" thickBot="1">
      <c r="A2" s="1"/>
      <c r="B2" s="325" t="s">
        <v>1</v>
      </c>
      <c r="C2" s="160"/>
      <c r="D2" s="1"/>
      <c r="E2" s="1"/>
      <c r="F2" s="1"/>
      <c r="G2" s="1"/>
      <c r="H2" s="1"/>
      <c r="I2" s="1"/>
      <c r="J2" s="1"/>
      <c r="K2" s="1"/>
      <c r="L2" s="1"/>
      <c r="M2" s="1"/>
      <c r="N2" s="1"/>
      <c r="O2" s="1"/>
      <c r="P2" s="1"/>
      <c r="Q2" s="1"/>
      <c r="R2" s="1"/>
      <c r="S2" s="1"/>
      <c r="T2" s="1"/>
      <c r="U2" s="1"/>
      <c r="V2" s="1"/>
      <c r="W2" s="1"/>
      <c r="X2" s="1"/>
      <c r="Y2" s="1"/>
      <c r="Z2" s="1"/>
      <c r="AA2" s="1"/>
      <c r="AB2" s="1"/>
      <c r="AC2" s="1"/>
    </row>
    <row r="3" spans="1:29" ht="23.45" customHeight="1" thickBot="1">
      <c r="A3" s="22" t="s">
        <v>2</v>
      </c>
      <c r="B3" s="1"/>
      <c r="C3" s="1"/>
      <c r="D3" s="1"/>
      <c r="E3" s="1"/>
      <c r="F3" s="442" t="s">
        <v>3</v>
      </c>
      <c r="G3" s="1"/>
      <c r="H3" s="1"/>
      <c r="I3" s="1"/>
      <c r="J3" s="1"/>
      <c r="K3" s="1"/>
      <c r="L3" s="1"/>
      <c r="M3" s="1"/>
      <c r="N3" s="1"/>
      <c r="O3" s="1"/>
      <c r="P3" s="54" t="s">
        <v>4</v>
      </c>
      <c r="Q3" s="1"/>
      <c r="R3" s="1"/>
      <c r="S3" s="1"/>
      <c r="T3" s="1"/>
      <c r="U3" s="1"/>
      <c r="V3" s="1"/>
      <c r="W3" s="1"/>
      <c r="X3" s="1"/>
      <c r="Y3" s="1"/>
      <c r="Z3" s="1"/>
      <c r="AA3" s="1"/>
      <c r="AB3" s="1"/>
      <c r="AC3" s="1"/>
    </row>
    <row r="4" spans="1:29" ht="17.65" customHeight="1" thickBot="1">
      <c r="A4" s="1"/>
      <c r="B4" s="1"/>
      <c r="C4" s="1"/>
      <c r="D4" s="1"/>
      <c r="E4" s="1"/>
      <c r="F4" s="443"/>
      <c r="G4" s="1"/>
      <c r="H4" s="1"/>
      <c r="I4" s="1"/>
      <c r="J4" s="1"/>
      <c r="K4" s="1"/>
      <c r="L4" s="449" t="s">
        <v>294</v>
      </c>
      <c r="M4" s="450"/>
      <c r="N4" s="301" t="s">
        <v>5</v>
      </c>
      <c r="O4" s="4"/>
      <c r="P4" s="227"/>
      <c r="Q4" s="227"/>
      <c r="R4" s="227"/>
      <c r="S4" s="227"/>
      <c r="T4" s="227"/>
      <c r="U4" s="227"/>
      <c r="V4" s="4"/>
      <c r="W4" s="4"/>
      <c r="X4" s="4"/>
      <c r="Y4" s="1"/>
      <c r="Z4" s="1"/>
      <c r="AA4" s="1"/>
      <c r="AB4" s="1"/>
      <c r="AC4" s="1"/>
    </row>
    <row r="5" spans="1:29" ht="57.75" thickBot="1">
      <c r="A5" s="308" t="s">
        <v>6</v>
      </c>
      <c r="B5" s="309" t="s">
        <v>7</v>
      </c>
      <c r="C5" s="309" t="s">
        <v>8</v>
      </c>
      <c r="D5" s="310" t="s">
        <v>9</v>
      </c>
      <c r="E5" s="311" t="s">
        <v>10</v>
      </c>
      <c r="F5" s="312" t="s">
        <v>11</v>
      </c>
      <c r="G5" s="313" t="s">
        <v>12</v>
      </c>
      <c r="H5" s="310" t="s">
        <v>13</v>
      </c>
      <c r="I5" s="309" t="s">
        <v>14</v>
      </c>
      <c r="J5" s="309" t="s">
        <v>15</v>
      </c>
      <c r="K5" s="314" t="s">
        <v>16</v>
      </c>
      <c r="L5" s="315" t="s">
        <v>17</v>
      </c>
      <c r="M5" s="314" t="s">
        <v>18</v>
      </c>
      <c r="N5" s="120">
        <f>SUM(N7:N27)</f>
        <v>0</v>
      </c>
      <c r="O5" s="4"/>
      <c r="P5" s="447" t="s">
        <v>19</v>
      </c>
      <c r="Q5" s="448"/>
      <c r="T5" s="12"/>
      <c r="U5" s="12"/>
      <c r="V5" s="4"/>
      <c r="W5" s="4"/>
      <c r="X5" s="4"/>
      <c r="Y5" s="1"/>
      <c r="Z5" s="1"/>
      <c r="AA5" s="1"/>
      <c r="AB5" s="1"/>
      <c r="AC5" s="1"/>
    </row>
    <row r="6" spans="1:29">
      <c r="A6" s="302" t="s">
        <v>20</v>
      </c>
      <c r="B6" s="303"/>
      <c r="C6" s="303"/>
      <c r="D6" s="303"/>
      <c r="E6" s="304"/>
      <c r="F6" s="119"/>
      <c r="G6" s="305"/>
      <c r="H6" s="303"/>
      <c r="I6" s="303"/>
      <c r="J6" s="303"/>
      <c r="K6" s="306"/>
      <c r="L6" s="307"/>
      <c r="M6" s="306"/>
      <c r="N6" s="119"/>
      <c r="O6" s="4"/>
      <c r="P6" s="326" t="s">
        <v>21</v>
      </c>
      <c r="Q6" s="327">
        <v>5.6</v>
      </c>
      <c r="T6" s="1"/>
      <c r="U6" s="451"/>
      <c r="V6" s="451"/>
      <c r="W6" s="1"/>
      <c r="X6" s="1"/>
      <c r="Y6" s="1"/>
      <c r="Z6" s="1"/>
      <c r="AA6" s="1"/>
      <c r="AB6" s="1"/>
      <c r="AC6" s="1"/>
    </row>
    <row r="7" spans="1:29">
      <c r="A7" s="72" t="s">
        <v>22</v>
      </c>
      <c r="B7" s="161"/>
      <c r="C7" s="162">
        <v>0</v>
      </c>
      <c r="D7" s="162">
        <v>0</v>
      </c>
      <c r="E7" s="176" t="s">
        <v>23</v>
      </c>
      <c r="F7" s="74">
        <f>VLOOKUP(E7,P12:Q16,2,0)</f>
        <v>0</v>
      </c>
      <c r="G7" s="164">
        <v>0</v>
      </c>
      <c r="H7" s="175" t="s">
        <v>24</v>
      </c>
      <c r="I7" s="253">
        <f>VLOOKUP(H7,P6:Q8,2,0)+D7</f>
        <v>0</v>
      </c>
      <c r="J7" s="78">
        <f>(C7*G7)*I7</f>
        <v>0</v>
      </c>
      <c r="K7" s="79">
        <f>J7/12</f>
        <v>0</v>
      </c>
      <c r="L7" s="98">
        <f>IFERROR(IF((J7-VLOOKUP(E7,P11:S15,3,0))*VLOOKUP(E7,P11:S15,4,0)&gt;0,(J7-VLOOKUP(E7,P11:S15,3,0))*VLOOKUP(E7,P11:S15,4,0),0)/12,0)</f>
        <v>0</v>
      </c>
      <c r="M7" s="79">
        <f>IF((J7-T12)*U12&gt;0,(J7-T12)*U12,0)/12</f>
        <v>0</v>
      </c>
      <c r="N7" s="99">
        <f>SUM(K7:M7)*12</f>
        <v>0</v>
      </c>
      <c r="O7" s="4"/>
      <c r="P7" s="328" t="s">
        <v>25</v>
      </c>
      <c r="Q7" s="329">
        <v>0</v>
      </c>
      <c r="T7" s="1"/>
      <c r="U7" s="13"/>
      <c r="V7" s="5"/>
      <c r="W7" s="1"/>
      <c r="X7" s="1"/>
      <c r="Y7" s="1"/>
      <c r="Z7" s="1"/>
      <c r="AA7" s="1"/>
      <c r="AB7" s="1"/>
      <c r="AC7" s="1"/>
    </row>
    <row r="8" spans="1:29" ht="15.75" thickBot="1">
      <c r="A8" s="72" t="s">
        <v>26</v>
      </c>
      <c r="B8" s="161"/>
      <c r="C8" s="162">
        <v>0</v>
      </c>
      <c r="D8" s="162">
        <v>0</v>
      </c>
      <c r="E8" s="176" t="s">
        <v>23</v>
      </c>
      <c r="F8" s="74">
        <f>VLOOKUP(E8,P12:Q16,2,0)</f>
        <v>0</v>
      </c>
      <c r="G8" s="164">
        <v>0</v>
      </c>
      <c r="H8" s="175" t="s">
        <v>24</v>
      </c>
      <c r="I8" s="253">
        <f>VLOOKUP(H8,P6:Q8,2,0)+D8</f>
        <v>0</v>
      </c>
      <c r="J8" s="78">
        <f>(C8*G8)*I8</f>
        <v>0</v>
      </c>
      <c r="K8" s="79">
        <f>J8/12</f>
        <v>0</v>
      </c>
      <c r="L8" s="98">
        <f>IFERROR(IF((J8-VLOOKUP(E8,P11:S15,3,0))*VLOOKUP(E8,P11:S15,4,0)&gt;0,(J8-VLOOKUP(E8,P11:S15,3,0))*VLOOKUP(E8,P11:S15,4,0),0)/12,0)</f>
        <v>0</v>
      </c>
      <c r="M8" s="79">
        <f>IF((J8-T12)*U12&gt;0,(J8-T12)*U12,0)/12</f>
        <v>0</v>
      </c>
      <c r="N8" s="99">
        <f>SUM(K8:M8)*12</f>
        <v>0</v>
      </c>
      <c r="O8" s="4"/>
      <c r="P8" s="330" t="s">
        <v>24</v>
      </c>
      <c r="Q8" s="331"/>
      <c r="T8" s="1"/>
      <c r="U8" s="8"/>
      <c r="V8" s="5"/>
      <c r="W8" s="1"/>
      <c r="X8" s="1"/>
      <c r="Y8" s="1"/>
      <c r="Z8" s="1"/>
      <c r="AA8" s="1"/>
      <c r="AB8" s="1"/>
      <c r="AC8" s="1"/>
    </row>
    <row r="9" spans="1:29" ht="15.75" thickBot="1">
      <c r="A9" s="102" t="s">
        <v>27</v>
      </c>
      <c r="B9" s="104"/>
      <c r="C9" s="105"/>
      <c r="D9" s="104"/>
      <c r="E9" s="103"/>
      <c r="F9" s="106"/>
      <c r="G9" s="107"/>
      <c r="H9" s="64"/>
      <c r="I9" s="104"/>
      <c r="J9" s="108"/>
      <c r="K9" s="109"/>
      <c r="L9" s="110"/>
      <c r="M9" s="111"/>
      <c r="N9" s="112"/>
      <c r="O9" s="4"/>
      <c r="W9" s="5"/>
      <c r="X9" s="1"/>
      <c r="Y9" s="1"/>
      <c r="Z9" s="1"/>
      <c r="AA9" s="1"/>
      <c r="AB9" s="1"/>
      <c r="AC9" s="1"/>
    </row>
    <row r="10" spans="1:29">
      <c r="A10" s="72" t="s">
        <v>28</v>
      </c>
      <c r="B10" s="161"/>
      <c r="C10" s="162">
        <v>0</v>
      </c>
      <c r="D10" s="162">
        <v>0</v>
      </c>
      <c r="E10" s="176" t="s">
        <v>23</v>
      </c>
      <c r="F10" s="74">
        <f>VLOOKUP(E10,P12:Q16,2,0)</f>
        <v>0</v>
      </c>
      <c r="G10" s="164">
        <v>0</v>
      </c>
      <c r="H10" s="175" t="s">
        <v>24</v>
      </c>
      <c r="I10" s="253">
        <f>VLOOKUP(H10,P6:Q8,2,0)+D10</f>
        <v>0</v>
      </c>
      <c r="J10" s="78">
        <f>(C10*G10)*I10</f>
        <v>0</v>
      </c>
      <c r="K10" s="79">
        <f>J10/12</f>
        <v>0</v>
      </c>
      <c r="L10" s="98">
        <f>IFERROR(IF((J10-VLOOKUP(E10,P11:S15,3,0))*VLOOKUP(E10,P11:S15,4,0)&gt;0,(J10-VLOOKUP(E10,P11:S15,3,0))*VLOOKUP(E10,P11:S15,4,0),0)/12,0)</f>
        <v>0</v>
      </c>
      <c r="M10" s="79">
        <f>IF((J10-T12)*U12&gt;0,(J10-T12)*U12,0)/12</f>
        <v>0</v>
      </c>
      <c r="N10" s="99">
        <f>SUM(K10:M10)*12</f>
        <v>0</v>
      </c>
      <c r="O10" s="4"/>
      <c r="P10" s="439" t="s">
        <v>29</v>
      </c>
      <c r="Q10" s="440"/>
      <c r="R10" s="439" t="s">
        <v>30</v>
      </c>
      <c r="S10" s="440"/>
      <c r="T10" s="439" t="s">
        <v>31</v>
      </c>
      <c r="U10" s="441"/>
      <c r="X10" s="1"/>
      <c r="Y10" s="1"/>
      <c r="Z10" s="14"/>
      <c r="AA10" s="1"/>
      <c r="AB10" s="1"/>
      <c r="AC10" s="1"/>
    </row>
    <row r="11" spans="1:29" ht="15.75" thickBot="1">
      <c r="A11" s="72" t="s">
        <v>32</v>
      </c>
      <c r="B11" s="161"/>
      <c r="C11" s="162">
        <v>0</v>
      </c>
      <c r="D11" s="162">
        <v>0</v>
      </c>
      <c r="E11" s="176" t="s">
        <v>23</v>
      </c>
      <c r="F11" s="74">
        <f>VLOOKUP(E11,P12:Q16,2,0)</f>
        <v>0</v>
      </c>
      <c r="G11" s="164">
        <v>0</v>
      </c>
      <c r="H11" s="175" t="s">
        <v>24</v>
      </c>
      <c r="I11" s="253">
        <f>VLOOKUP(H11,P6:Q8,2,0)+D11</f>
        <v>0</v>
      </c>
      <c r="J11" s="78">
        <f>(C11*G11)*I11</f>
        <v>0</v>
      </c>
      <c r="K11" s="79">
        <f>J11/12</f>
        <v>0</v>
      </c>
      <c r="L11" s="98">
        <f>IFERROR(IF((J11-VLOOKUP(E11,P11:S15,3,0))*VLOOKUP(E11,P11:S15,4,0)&gt;0,(J11-VLOOKUP(E11,P11:S15,3,0))*VLOOKUP(E11,P11:S15,4,0),0)/12,0)</f>
        <v>0</v>
      </c>
      <c r="M11" s="79">
        <f>IF((J11-T12)*U12&gt;0,(J11-T12)*U12,0)/12</f>
        <v>0</v>
      </c>
      <c r="N11" s="99">
        <f>SUM(K11:M11)*12</f>
        <v>0</v>
      </c>
      <c r="O11" s="4"/>
      <c r="P11" s="318" t="s">
        <v>33</v>
      </c>
      <c r="Q11" s="320" t="s">
        <v>34</v>
      </c>
      <c r="R11" s="318" t="s">
        <v>35</v>
      </c>
      <c r="S11" s="320" t="s">
        <v>36</v>
      </c>
      <c r="T11" s="318" t="s">
        <v>37</v>
      </c>
      <c r="U11" s="319" t="s">
        <v>36</v>
      </c>
      <c r="X11" s="1"/>
      <c r="Y11" s="1"/>
      <c r="Z11" s="14"/>
      <c r="AA11" s="1"/>
      <c r="AB11" s="1"/>
      <c r="AC11" s="1"/>
    </row>
    <row r="12" spans="1:29" ht="15.75" thickBot="1">
      <c r="A12" s="72" t="s">
        <v>38</v>
      </c>
      <c r="B12" s="161"/>
      <c r="C12" s="162">
        <v>0</v>
      </c>
      <c r="D12" s="162">
        <v>0</v>
      </c>
      <c r="E12" s="176" t="s">
        <v>23</v>
      </c>
      <c r="F12" s="74">
        <f>VLOOKUP(E12,P12:Q16,2,0)</f>
        <v>0</v>
      </c>
      <c r="G12" s="164">
        <v>0</v>
      </c>
      <c r="H12" s="175" t="s">
        <v>24</v>
      </c>
      <c r="I12" s="253">
        <f>VLOOKUP(H12,P6:Q8,2,0)+D12</f>
        <v>0</v>
      </c>
      <c r="J12" s="78">
        <f>(C12*G12)*I12</f>
        <v>0</v>
      </c>
      <c r="K12" s="79">
        <f>J12/12</f>
        <v>0</v>
      </c>
      <c r="L12" s="98">
        <f>IFERROR(IF((J12-VLOOKUP(E12,P11:S15,3,0))*VLOOKUP(E12,P11:S15,4,0)&gt;0,(J12-VLOOKUP(E12,P11:S15,3,0))*VLOOKUP(E12,P11:S15,4,0),0)/12,0)</f>
        <v>0</v>
      </c>
      <c r="M12" s="79">
        <f>IF((J12-T12)*U12&gt;0,(J12-T12)*U12,0)/12</f>
        <v>0</v>
      </c>
      <c r="N12" s="99">
        <f>SUM(K12:M12)*12</f>
        <v>0</v>
      </c>
      <c r="O12" s="4"/>
      <c r="P12" s="316" t="s">
        <v>39</v>
      </c>
      <c r="Q12" s="317">
        <v>12.71</v>
      </c>
      <c r="R12" s="321">
        <v>5000</v>
      </c>
      <c r="S12" s="322">
        <v>0.15</v>
      </c>
      <c r="T12" s="323">
        <v>6240</v>
      </c>
      <c r="U12" s="324">
        <v>0.03</v>
      </c>
      <c r="W12" s="1"/>
      <c r="X12" s="1"/>
      <c r="Y12" s="1"/>
      <c r="Z12" s="14"/>
      <c r="AA12" s="1"/>
      <c r="AB12" s="1"/>
      <c r="AC12" s="1"/>
    </row>
    <row r="13" spans="1:29">
      <c r="A13" s="72" t="s">
        <v>40</v>
      </c>
      <c r="B13" s="161"/>
      <c r="C13" s="162">
        <v>0</v>
      </c>
      <c r="D13" s="162">
        <v>0</v>
      </c>
      <c r="E13" s="176" t="s">
        <v>23</v>
      </c>
      <c r="F13" s="74">
        <f>VLOOKUP(E13,P12:Q16,2,0)</f>
        <v>0</v>
      </c>
      <c r="G13" s="164">
        <v>0</v>
      </c>
      <c r="H13" s="175" t="s">
        <v>24</v>
      </c>
      <c r="I13" s="253">
        <f>VLOOKUP(H13,P6:Q8,2,0)+D13</f>
        <v>0</v>
      </c>
      <c r="J13" s="78">
        <f>(C13*G13)*I13</f>
        <v>0</v>
      </c>
      <c r="K13" s="79">
        <f>J13/12</f>
        <v>0</v>
      </c>
      <c r="L13" s="98">
        <f>IFERROR(IF((J13-VLOOKUP(E13,P11:S15,3,0))*VLOOKUP(E13,P11:S15,4,0)&gt;0,(J13-VLOOKUP(E13,P11:S15,3,0))*VLOOKUP(E13,P11:S15,4,0),0)/12,0)</f>
        <v>0</v>
      </c>
      <c r="M13" s="79">
        <f>IF((J13-T12)*U12&gt;0,(J13-T12)*U12,0)/12</f>
        <v>0</v>
      </c>
      <c r="N13" s="99">
        <f>SUM(K13:M13)*12</f>
        <v>0</v>
      </c>
      <c r="O13" s="4"/>
      <c r="P13" s="15" t="s">
        <v>41</v>
      </c>
      <c r="Q13" s="231">
        <v>10.85</v>
      </c>
      <c r="R13" s="229">
        <v>50270</v>
      </c>
      <c r="S13" s="62">
        <v>0.15</v>
      </c>
      <c r="T13" s="4"/>
      <c r="U13" s="4"/>
      <c r="W13" s="1"/>
      <c r="X13" s="1"/>
      <c r="Y13" s="1"/>
      <c r="Z13" s="14"/>
      <c r="AA13" s="1"/>
      <c r="AB13" s="1"/>
      <c r="AC13" s="1"/>
    </row>
    <row r="14" spans="1:29">
      <c r="A14" s="72" t="s">
        <v>42</v>
      </c>
      <c r="B14" s="161"/>
      <c r="C14" s="162">
        <v>0</v>
      </c>
      <c r="D14" s="162">
        <v>0</v>
      </c>
      <c r="E14" s="176" t="s">
        <v>23</v>
      </c>
      <c r="F14" s="74">
        <f>VLOOKUP(E14,P12:Q16,2,0)</f>
        <v>0</v>
      </c>
      <c r="G14" s="164">
        <v>0</v>
      </c>
      <c r="H14" s="175" t="s">
        <v>24</v>
      </c>
      <c r="I14" s="253">
        <f>VLOOKUP(H14,P6:Q8,2,0)+D14</f>
        <v>0</v>
      </c>
      <c r="J14" s="78">
        <f>(C14*G14)*I14</f>
        <v>0</v>
      </c>
      <c r="K14" s="79">
        <f>J14/12</f>
        <v>0</v>
      </c>
      <c r="L14" s="98">
        <f>IFERROR(IF((J14-VLOOKUP(E14,P11:S15,3,0))*VLOOKUP(E14,P11:S15,4,0)&gt;0,(J14-VLOOKUP(E14,P11:S15,3,0))*VLOOKUP(E14,P11:S15,4,0),0)/12,0)</f>
        <v>0</v>
      </c>
      <c r="M14" s="79">
        <f>IF((J14-T12)*U12&gt;0,(J14-T12)*U12,0)/12</f>
        <v>0</v>
      </c>
      <c r="N14" s="99">
        <f>SUM(K14:M14)*12</f>
        <v>0</v>
      </c>
      <c r="O14" s="4"/>
      <c r="P14" s="15" t="s">
        <v>43</v>
      </c>
      <c r="Q14" s="231">
        <v>8</v>
      </c>
      <c r="R14" s="229">
        <v>50270</v>
      </c>
      <c r="S14" s="62">
        <v>0.15</v>
      </c>
      <c r="T14" s="4"/>
      <c r="U14" s="4"/>
      <c r="W14" s="1"/>
      <c r="X14" s="1"/>
      <c r="Y14" s="1"/>
      <c r="Z14" s="1"/>
      <c r="AA14" s="1"/>
      <c r="AB14" s="1"/>
      <c r="AC14" s="1"/>
    </row>
    <row r="15" spans="1:29" ht="15.75" thickBot="1">
      <c r="A15" s="72" t="s">
        <v>44</v>
      </c>
      <c r="B15" s="161"/>
      <c r="C15" s="162">
        <v>0</v>
      </c>
      <c r="D15" s="162">
        <v>0</v>
      </c>
      <c r="E15" s="176" t="s">
        <v>23</v>
      </c>
      <c r="F15" s="74">
        <f>VLOOKUP(E15,P12:Q16,2,0)</f>
        <v>0</v>
      </c>
      <c r="G15" s="164">
        <v>0</v>
      </c>
      <c r="H15" s="175" t="s">
        <v>24</v>
      </c>
      <c r="I15" s="253">
        <f>VLOOKUP(H15,P6:Q8,2,0)+D15</f>
        <v>0</v>
      </c>
      <c r="J15" s="78">
        <f>(C15*G15)*I15</f>
        <v>0</v>
      </c>
      <c r="K15" s="79">
        <f>J15/12</f>
        <v>0</v>
      </c>
      <c r="L15" s="98">
        <f>IFERROR(IF((J15-VLOOKUP(E15,P11:S15,3,0))*VLOOKUP(E15,P11:S15,4,0)&gt;0,(J15-VLOOKUP(E15,P11:S15,3,0))*VLOOKUP(E15,P11:S15,4,0),0)/12,0)</f>
        <v>0</v>
      </c>
      <c r="M15" s="79">
        <f>IF((J15-T12)*U12&gt;0,(J15-T12)*U12,0)/12</f>
        <v>0</v>
      </c>
      <c r="N15" s="99">
        <f>SUM(K15:M15)*12</f>
        <v>0</v>
      </c>
      <c r="O15" s="4"/>
      <c r="P15" s="228" t="s">
        <v>45</v>
      </c>
      <c r="Q15" s="232">
        <v>8</v>
      </c>
      <c r="R15" s="230">
        <v>50270</v>
      </c>
      <c r="S15" s="63">
        <v>0.15</v>
      </c>
      <c r="T15" s="4"/>
      <c r="U15" s="4"/>
      <c r="V15" s="4"/>
      <c r="W15" s="1"/>
      <c r="X15" s="1"/>
      <c r="Y15" s="1"/>
      <c r="Z15" s="1"/>
      <c r="AA15" s="1"/>
      <c r="AB15" s="1"/>
      <c r="AC15" s="1"/>
    </row>
    <row r="16" spans="1:29" ht="15.75" thickBot="1">
      <c r="A16" s="71" t="s">
        <v>46</v>
      </c>
      <c r="B16" s="10"/>
      <c r="C16" s="11"/>
      <c r="D16" s="10"/>
      <c r="E16" s="65"/>
      <c r="F16" s="75"/>
      <c r="G16" s="69"/>
      <c r="H16" s="6"/>
      <c r="I16" s="10"/>
      <c r="J16" s="9"/>
      <c r="K16" s="66"/>
      <c r="L16" s="67"/>
      <c r="M16" s="68"/>
      <c r="N16" s="70"/>
      <c r="O16" s="4"/>
      <c r="P16" s="16" t="s">
        <v>23</v>
      </c>
      <c r="Q16" s="233">
        <v>0</v>
      </c>
      <c r="R16" s="4"/>
      <c r="S16" s="4"/>
      <c r="T16" s="4"/>
      <c r="U16" s="4"/>
      <c r="V16" s="167"/>
      <c r="W16" s="1"/>
      <c r="X16" s="1"/>
      <c r="Y16" s="1"/>
      <c r="Z16" s="1"/>
      <c r="AA16" s="1"/>
      <c r="AB16" s="1"/>
      <c r="AC16" s="1"/>
    </row>
    <row r="17" spans="1:29">
      <c r="A17" s="72" t="s">
        <v>28</v>
      </c>
      <c r="B17" s="161"/>
      <c r="C17" s="162">
        <v>0</v>
      </c>
      <c r="D17" s="162">
        <v>0</v>
      </c>
      <c r="E17" s="176" t="s">
        <v>23</v>
      </c>
      <c r="F17" s="74">
        <f>VLOOKUP(E17,P12:Q16,2,0)</f>
        <v>0</v>
      </c>
      <c r="G17" s="164">
        <v>0</v>
      </c>
      <c r="H17" s="175" t="s">
        <v>24</v>
      </c>
      <c r="I17" s="253">
        <f>VLOOKUP(H17,P6:Q8,2,0)+D17</f>
        <v>0</v>
      </c>
      <c r="J17" s="78">
        <f>(C17*G17)*I17</f>
        <v>0</v>
      </c>
      <c r="K17" s="79">
        <f>J17/12</f>
        <v>0</v>
      </c>
      <c r="L17" s="98">
        <f>IFERROR(IF((J17-VLOOKUP(E17,P11:S15,3,0))*VLOOKUP(E17,P11:S15,4,0)&gt;0,(J17-VLOOKUP(E17,P11:S15,3,0))*VLOOKUP(E17,P11:S15,4,0),0)/12,0)</f>
        <v>0</v>
      </c>
      <c r="M17" s="79">
        <f>IF((J17-T12)*U12&gt;0,(J17-T12)*U12,0)/12</f>
        <v>0</v>
      </c>
      <c r="N17" s="99">
        <f>SUM(K17:M17)*12</f>
        <v>0</v>
      </c>
      <c r="O17" s="4"/>
      <c r="W17" s="4"/>
      <c r="X17" s="4"/>
      <c r="Y17" s="1"/>
      <c r="Z17" s="1"/>
      <c r="AA17" s="1"/>
      <c r="AB17" s="1"/>
      <c r="AC17" s="1"/>
    </row>
    <row r="18" spans="1:29" ht="15.75">
      <c r="A18" s="72" t="s">
        <v>32</v>
      </c>
      <c r="B18" s="161"/>
      <c r="C18" s="162">
        <v>0</v>
      </c>
      <c r="D18" s="162">
        <v>0</v>
      </c>
      <c r="E18" s="176" t="s">
        <v>23</v>
      </c>
      <c r="F18" s="74">
        <f>VLOOKUP(E18,P12:Q16,2,0)</f>
        <v>0</v>
      </c>
      <c r="G18" s="164">
        <v>0</v>
      </c>
      <c r="H18" s="175" t="s">
        <v>24</v>
      </c>
      <c r="I18" s="253">
        <f>VLOOKUP(H18,P6:Q8,2,0)+D18</f>
        <v>0</v>
      </c>
      <c r="J18" s="78">
        <f>(C18*G18)*I18</f>
        <v>0</v>
      </c>
      <c r="K18" s="79">
        <f>J18/12</f>
        <v>0</v>
      </c>
      <c r="L18" s="98">
        <f>IFERROR(IF((J18-VLOOKUP(E18,P11:S15,3,0))*VLOOKUP(E18,P11:S15,4,0)&gt;0,(J18-VLOOKUP(E18,P11:S15,3,0))*VLOOKUP(E18,P11:S15,4,0),0)/12,0)</f>
        <v>0</v>
      </c>
      <c r="M18" s="79">
        <f>IF((J18-T12)*U12&gt;0,(J18-T12)*U12,0)/12</f>
        <v>0</v>
      </c>
      <c r="N18" s="99">
        <f>SUM(K18:M18)*12</f>
        <v>0</v>
      </c>
      <c r="P18" s="242" t="s">
        <v>47</v>
      </c>
      <c r="Q18" s="166"/>
      <c r="R18" s="167"/>
      <c r="S18" s="167"/>
      <c r="T18" s="167"/>
      <c r="U18" s="167"/>
      <c r="V18" s="167"/>
      <c r="W18" s="4"/>
      <c r="X18" s="4"/>
      <c r="Y18" s="1"/>
      <c r="Z18" s="1"/>
      <c r="AA18" s="1"/>
      <c r="AB18" s="1"/>
      <c r="AC18" s="1"/>
    </row>
    <row r="19" spans="1:29" ht="15.75">
      <c r="A19" s="72" t="s">
        <v>38</v>
      </c>
      <c r="B19" s="161"/>
      <c r="C19" s="162">
        <v>0</v>
      </c>
      <c r="D19" s="162">
        <v>0</v>
      </c>
      <c r="E19" s="176" t="s">
        <v>23</v>
      </c>
      <c r="F19" s="74">
        <f>VLOOKUP(E19,P12:Q16,2,0)</f>
        <v>0</v>
      </c>
      <c r="G19" s="164">
        <v>0</v>
      </c>
      <c r="H19" s="175" t="s">
        <v>24</v>
      </c>
      <c r="I19" s="253">
        <f>VLOOKUP(H19,P6:Q8,2,0)+D19</f>
        <v>0</v>
      </c>
      <c r="J19" s="78">
        <f>(C19*G19)*I19</f>
        <v>0</v>
      </c>
      <c r="K19" s="79">
        <f>J19/12</f>
        <v>0</v>
      </c>
      <c r="L19" s="98">
        <f>IFERROR(IF((J19-VLOOKUP(E19,P11:S15,3,0))*VLOOKUP(E19,P11:S15,4,0)&gt;0,(J19-VLOOKUP(E19,P11:S15,3,0))*VLOOKUP(E19,P11:S15,4,0),0)/12,0)</f>
        <v>0</v>
      </c>
      <c r="M19" s="79">
        <f>IF((J19-T12)*U12&gt;0,(J19-T12)*U12,0)/12</f>
        <v>0</v>
      </c>
      <c r="N19" s="99">
        <f>SUM(K19:M19)*12</f>
        <v>0</v>
      </c>
      <c r="P19" s="242" t="s">
        <v>48</v>
      </c>
      <c r="Q19" s="166"/>
      <c r="R19" s="167"/>
      <c r="S19" s="167"/>
      <c r="T19" s="167"/>
      <c r="U19" s="168"/>
      <c r="V19" s="167"/>
      <c r="W19" s="4"/>
      <c r="X19" s="4"/>
      <c r="Y19" s="1"/>
      <c r="Z19" s="1"/>
      <c r="AA19" s="1"/>
      <c r="AB19" s="1"/>
      <c r="AC19" s="1"/>
    </row>
    <row r="20" spans="1:29" ht="15.75">
      <c r="A20" s="72" t="s">
        <v>40</v>
      </c>
      <c r="B20" s="161"/>
      <c r="C20" s="162">
        <v>0</v>
      </c>
      <c r="D20" s="162">
        <v>0</v>
      </c>
      <c r="E20" s="176" t="s">
        <v>23</v>
      </c>
      <c r="F20" s="74">
        <f>VLOOKUP(E20,P12:Q16,2,0)</f>
        <v>0</v>
      </c>
      <c r="G20" s="164">
        <v>0</v>
      </c>
      <c r="H20" s="175" t="s">
        <v>24</v>
      </c>
      <c r="I20" s="253">
        <f>VLOOKUP(H20,P6:Q8,2,0)+D20</f>
        <v>0</v>
      </c>
      <c r="J20" s="78">
        <f>(C20*G20)*I20</f>
        <v>0</v>
      </c>
      <c r="K20" s="79">
        <f>J20/12</f>
        <v>0</v>
      </c>
      <c r="L20" s="98">
        <f>IFERROR(IF((J20-VLOOKUP(E20,P11:S15,3,0))*VLOOKUP(E20,P11:S15,4,0)&gt;0,(J20-VLOOKUP(E20,P11:S15,3,0))*VLOOKUP(E20,P11:S15,4,0),0)/12,0)</f>
        <v>0</v>
      </c>
      <c r="M20" s="79">
        <f>IF((J20-T12)*U12&gt;0,(J20-T12)*U12,0)/12</f>
        <v>0</v>
      </c>
      <c r="N20" s="99">
        <f>SUM(K20:M20)*12</f>
        <v>0</v>
      </c>
      <c r="P20" s="255" t="s">
        <v>49</v>
      </c>
      <c r="Q20" s="169"/>
      <c r="R20" s="167"/>
      <c r="S20" s="167"/>
      <c r="T20" s="167"/>
      <c r="U20" s="168"/>
      <c r="V20" s="167"/>
      <c r="W20" s="4"/>
      <c r="X20" s="4"/>
      <c r="Y20" s="1"/>
      <c r="Z20" s="1"/>
      <c r="AA20" s="1"/>
      <c r="AB20" s="1"/>
      <c r="AC20" s="1"/>
    </row>
    <row r="21" spans="1:29" ht="15.75">
      <c r="A21" s="72" t="s">
        <v>42</v>
      </c>
      <c r="B21" s="161"/>
      <c r="C21" s="162">
        <v>0</v>
      </c>
      <c r="D21" s="162">
        <v>0</v>
      </c>
      <c r="E21" s="176" t="s">
        <v>23</v>
      </c>
      <c r="F21" s="74">
        <f>VLOOKUP(E21,P12:Q16,2,0)</f>
        <v>0</v>
      </c>
      <c r="G21" s="164">
        <v>0</v>
      </c>
      <c r="H21" s="175" t="s">
        <v>24</v>
      </c>
      <c r="I21" s="253">
        <f>VLOOKUP(H21,P6:Q8,2,0)+D21</f>
        <v>0</v>
      </c>
      <c r="J21" s="78">
        <f>(C21*G21)*I21</f>
        <v>0</v>
      </c>
      <c r="K21" s="79">
        <f>J21/12</f>
        <v>0</v>
      </c>
      <c r="L21" s="98">
        <f>IFERROR(IF((J21-VLOOKUP(E21,P11:S15,3,0))*VLOOKUP(E21,P11:S15,4,0)&gt;0,(J21-VLOOKUP(E21,P11:S15,3,0))*VLOOKUP(E21,P11:S15,4,0),0)/12,0)</f>
        <v>0</v>
      </c>
      <c r="M21" s="79">
        <f>IF((J21-T12)*U12&gt;0,(J21-T12)*U12,0)/12</f>
        <v>0</v>
      </c>
      <c r="N21" s="99">
        <f>SUM(K21:M21)*12</f>
        <v>0</v>
      </c>
      <c r="P21" s="255" t="s">
        <v>50</v>
      </c>
      <c r="Q21" s="169"/>
      <c r="R21" s="167"/>
      <c r="S21" s="167"/>
      <c r="T21" s="167"/>
      <c r="U21" s="168"/>
      <c r="V21" s="167"/>
      <c r="W21" s="4"/>
      <c r="X21" s="4"/>
      <c r="Y21" s="1"/>
      <c r="Z21" s="1"/>
      <c r="AA21" s="1"/>
      <c r="AB21" s="1"/>
      <c r="AC21" s="1"/>
    </row>
    <row r="22" spans="1:29" ht="15.75">
      <c r="A22" s="72" t="s">
        <v>44</v>
      </c>
      <c r="B22" s="161"/>
      <c r="C22" s="162">
        <v>0</v>
      </c>
      <c r="D22" s="162">
        <v>0</v>
      </c>
      <c r="E22" s="176" t="s">
        <v>23</v>
      </c>
      <c r="F22" s="74">
        <f>VLOOKUP(E22,P12:Q16,2,0)</f>
        <v>0</v>
      </c>
      <c r="G22" s="164">
        <v>0</v>
      </c>
      <c r="H22" s="175" t="s">
        <v>24</v>
      </c>
      <c r="I22" s="253">
        <f>VLOOKUP(H22,P6:Q8,2,0)+D22</f>
        <v>0</v>
      </c>
      <c r="J22" s="78">
        <f>(C22*G22)*I22</f>
        <v>0</v>
      </c>
      <c r="K22" s="79">
        <f>J22/12</f>
        <v>0</v>
      </c>
      <c r="L22" s="98">
        <f>IFERROR(IF((J22-VLOOKUP(E22,P11:S15,3,0))*VLOOKUP(E22,P11:S15,4,0)&gt;0,(J22-VLOOKUP(E22,P11:S15,3,0))*VLOOKUP(E22,P11:S15,4,0),0)/12,0)</f>
        <v>0</v>
      </c>
      <c r="M22" s="79">
        <f>IF((J22-T12)*U12&gt;0,(J22-T12)*U12,0)/12</f>
        <v>0</v>
      </c>
      <c r="N22" s="99">
        <f>SUM(K22:M22)*12</f>
        <v>0</v>
      </c>
      <c r="P22" s="298" t="s">
        <v>51</v>
      </c>
      <c r="Q22" s="169"/>
      <c r="R22" s="167"/>
      <c r="S22" s="167"/>
      <c r="T22" s="167"/>
      <c r="U22" s="168"/>
      <c r="V22" s="167"/>
      <c r="W22" s="4"/>
      <c r="X22" s="4"/>
      <c r="Y22" s="1"/>
      <c r="Z22" s="1"/>
      <c r="AA22" s="1"/>
      <c r="AB22" s="1"/>
      <c r="AC22" s="1"/>
    </row>
    <row r="23" spans="1:46" ht="15.75">
      <c r="A23" s="71" t="s">
        <v>52</v>
      </c>
      <c r="B23" s="10"/>
      <c r="C23" s="11"/>
      <c r="D23" s="10"/>
      <c r="E23" s="65"/>
      <c r="F23" s="75"/>
      <c r="G23" s="69"/>
      <c r="H23" s="6"/>
      <c r="I23" s="10"/>
      <c r="J23" s="9"/>
      <c r="K23" s="66"/>
      <c r="L23" s="67"/>
      <c r="M23" s="68"/>
      <c r="N23" s="70"/>
      <c r="P23" s="298" t="s">
        <v>53</v>
      </c>
      <c r="Q23" s="170"/>
      <c r="R23" s="167"/>
      <c r="S23" s="167"/>
      <c r="T23" s="167"/>
      <c r="U23" s="168"/>
      <c r="V23" s="167"/>
      <c r="W23" s="4"/>
      <c r="X23" s="4"/>
      <c r="Y23" s="1"/>
      <c r="Z23" s="1"/>
      <c r="AA23" s="1"/>
      <c r="AB23" s="1"/>
      <c r="AC23" s="1"/>
      <c r="AT23" s="5"/>
    </row>
    <row r="24" spans="1:46" ht="15.75">
      <c r="A24" s="72" t="s">
        <v>54</v>
      </c>
      <c r="B24" s="161"/>
      <c r="C24" s="162">
        <v>0</v>
      </c>
      <c r="D24" s="162">
        <v>0</v>
      </c>
      <c r="E24" s="176" t="s">
        <v>23</v>
      </c>
      <c r="F24" s="74">
        <f>VLOOKUP(E24,P12:Q16,2,0)</f>
        <v>0</v>
      </c>
      <c r="G24" s="164">
        <v>0</v>
      </c>
      <c r="H24" s="175" t="s">
        <v>24</v>
      </c>
      <c r="I24" s="253">
        <f>VLOOKUP(H24,P6:Q8,2,0)+D24</f>
        <v>0</v>
      </c>
      <c r="J24" s="78">
        <f>(C24*G24)*I24</f>
        <v>0</v>
      </c>
      <c r="K24" s="79">
        <f>J24/12</f>
        <v>0</v>
      </c>
      <c r="L24" s="98">
        <f>IFERROR(IF((J24-VLOOKUP(E24,P11:S15,3,0))*VLOOKUP(E24,P11:S15,4,0)&gt;0,(J24-VLOOKUP(E24,P11:S15,3,0))*VLOOKUP(E24,P11:S15,4,0),0)/12,0)</f>
        <v>0</v>
      </c>
      <c r="M24" s="79">
        <f>IF((J24-T12)*U12&gt;0,(J24-T12)*U12,0)/12</f>
        <v>0</v>
      </c>
      <c r="N24" s="99">
        <f>SUM(K24:M24)*12</f>
        <v>0</v>
      </c>
      <c r="O24" s="1"/>
      <c r="P24" s="255" t="s">
        <v>55</v>
      </c>
      <c r="Q24" s="167"/>
      <c r="R24" s="167"/>
      <c r="S24" s="167"/>
      <c r="T24" s="167"/>
      <c r="U24" s="168"/>
      <c r="V24" s="167"/>
      <c r="W24" s="1"/>
      <c r="X24" s="1"/>
      <c r="Y24" s="1"/>
      <c r="Z24" s="1"/>
      <c r="AA24" s="1"/>
      <c r="AB24" s="1"/>
      <c r="AC24" s="1"/>
      <c r="AT24" s="5"/>
    </row>
    <row r="25" spans="1:46" ht="15.75">
      <c r="A25" s="72" t="s">
        <v>56</v>
      </c>
      <c r="B25" s="161"/>
      <c r="C25" s="162">
        <v>0</v>
      </c>
      <c r="D25" s="162">
        <v>0</v>
      </c>
      <c r="E25" s="176" t="s">
        <v>23</v>
      </c>
      <c r="F25" s="74">
        <f>VLOOKUP(E25,P12:Q16,2,0)</f>
        <v>0</v>
      </c>
      <c r="G25" s="164">
        <v>0</v>
      </c>
      <c r="H25" s="175" t="s">
        <v>24</v>
      </c>
      <c r="I25" s="253">
        <f>VLOOKUP(H25,P6:Q8,2,0)+D25</f>
        <v>0</v>
      </c>
      <c r="J25" s="78">
        <f>(C25*G25)*I25</f>
        <v>0</v>
      </c>
      <c r="K25" s="79">
        <f>J25/12</f>
        <v>0</v>
      </c>
      <c r="L25" s="98">
        <f>IFERROR(IF((J25-VLOOKUP(E25,P11:S15,3,0))*VLOOKUP(E25,P11:S15,4,0)&gt;0,(J25-VLOOKUP(E25,P11:S15,3,0))*VLOOKUP(E25,P11:S15,4,0),0)/12,0)</f>
        <v>0</v>
      </c>
      <c r="M25" s="79">
        <f>IF((J25-T12)*U12&gt;0,(J25-T12)*U12,0)/12</f>
        <v>0</v>
      </c>
      <c r="N25" s="99">
        <f>SUM(K25:M25)*12</f>
        <v>0</v>
      </c>
      <c r="O25" s="1"/>
      <c r="P25" s="255" t="s">
        <v>57</v>
      </c>
      <c r="Q25" s="167"/>
      <c r="R25" s="167"/>
      <c r="S25" s="167"/>
      <c r="T25" s="167"/>
      <c r="U25" s="168"/>
      <c r="V25" s="168"/>
      <c r="W25" s="1"/>
      <c r="X25" s="1"/>
      <c r="Y25" s="1"/>
      <c r="Z25" s="1"/>
      <c r="AA25" s="1"/>
      <c r="AB25" s="1"/>
      <c r="AC25" s="1"/>
      <c r="AN25" s="7"/>
      <c r="AO25" s="5"/>
      <c r="AP25" s="5"/>
      <c r="AQ25" s="5"/>
      <c r="AR25" s="5"/>
      <c r="AS25" s="5"/>
      <c r="AT25" s="5"/>
    </row>
    <row r="26" spans="1:46" ht="15.75">
      <c r="A26" s="72" t="s">
        <v>52</v>
      </c>
      <c r="B26" s="161"/>
      <c r="C26" s="162">
        <v>0</v>
      </c>
      <c r="D26" s="162">
        <v>0</v>
      </c>
      <c r="E26" s="176" t="s">
        <v>23</v>
      </c>
      <c r="F26" s="74">
        <f>VLOOKUP(E26,P12:Q16,2,0)</f>
        <v>0</v>
      </c>
      <c r="G26" s="164">
        <v>0</v>
      </c>
      <c r="H26" s="175" t="s">
        <v>24</v>
      </c>
      <c r="I26" s="253">
        <f>VLOOKUP(H26,P6:Q8,2,0)+D26</f>
        <v>0</v>
      </c>
      <c r="J26" s="78">
        <f>(C26*G26)*I26</f>
        <v>0</v>
      </c>
      <c r="K26" s="79">
        <f>J26/12</f>
        <v>0</v>
      </c>
      <c r="L26" s="98">
        <f>IFERROR(IF((J26-VLOOKUP(E26,P11:S15,3,0))*VLOOKUP(E26,P11:S15,4,0)&gt;0,(J26-VLOOKUP(E26,P11:S15,3,0))*VLOOKUP(E26,P11:S15,4,0),0)/12,0)</f>
        <v>0</v>
      </c>
      <c r="M26" s="79">
        <f>IF((J26-T12)*U12&gt;0,(J26-T12)*U12,0)/12</f>
        <v>0</v>
      </c>
      <c r="N26" s="99">
        <f>SUM(K26:M26)*12</f>
        <v>0</v>
      </c>
      <c r="O26" s="1"/>
      <c r="P26" s="243"/>
      <c r="Q26" s="171"/>
      <c r="R26" s="165"/>
      <c r="S26" s="165"/>
      <c r="T26" s="165"/>
      <c r="U26" s="168"/>
      <c r="V26" s="168"/>
      <c r="W26" s="1"/>
      <c r="X26" s="1"/>
      <c r="Y26" s="1"/>
      <c r="Z26" s="1"/>
      <c r="AA26" s="1"/>
      <c r="AB26" s="1"/>
      <c r="AC26" s="1"/>
      <c r="AN26" s="5"/>
      <c r="AO26" s="5"/>
      <c r="AP26" s="5"/>
      <c r="AQ26" s="5"/>
      <c r="AR26" s="5"/>
      <c r="AS26" s="5"/>
      <c r="AT26" s="5"/>
    </row>
    <row r="27" spans="1:46" ht="16.5" thickBot="1">
      <c r="A27" s="73" t="s">
        <v>52</v>
      </c>
      <c r="B27" s="163"/>
      <c r="C27" s="234">
        <v>0</v>
      </c>
      <c r="D27" s="234">
        <v>0</v>
      </c>
      <c r="E27" s="236" t="s">
        <v>23</v>
      </c>
      <c r="F27" s="237">
        <f>VLOOKUP(E27,P12:Q16,2,0)</f>
        <v>0</v>
      </c>
      <c r="G27" s="238">
        <v>0</v>
      </c>
      <c r="H27" s="235" t="s">
        <v>24</v>
      </c>
      <c r="I27" s="254">
        <f>VLOOKUP(H27,P6:Q8,2,0)+D27</f>
        <v>0</v>
      </c>
      <c r="J27" s="239">
        <f>(C27*G27)*I27</f>
        <v>0</v>
      </c>
      <c r="K27" s="100">
        <f>J27/12</f>
        <v>0</v>
      </c>
      <c r="L27" s="101">
        <f>IFERROR(IF((J27-VLOOKUP(E27,P11:S15,3,0))*VLOOKUP(E27,P11:S15,4,0)&gt;0,(J27-VLOOKUP(E27,P11:S15,3,0))*VLOOKUP(E27,P11:S15,4,0),0)/12,0)</f>
        <v>0</v>
      </c>
      <c r="M27" s="100">
        <f>IF((J27-T12)*U12&gt;0,(J27-T12)*U12,0)/12</f>
        <v>0</v>
      </c>
      <c r="N27" s="240">
        <f>SUM(K27:M27)*12</f>
        <v>0</v>
      </c>
      <c r="O27" s="1"/>
      <c r="P27" s="242" t="s">
        <v>58</v>
      </c>
      <c r="Q27" s="172"/>
      <c r="R27" s="173"/>
      <c r="S27" s="165"/>
      <c r="T27" s="165"/>
      <c r="U27" s="165"/>
      <c r="V27" s="168"/>
      <c r="W27" s="1"/>
      <c r="X27" s="1"/>
      <c r="Y27" s="1"/>
      <c r="Z27" s="1"/>
      <c r="AA27" s="1"/>
      <c r="AB27" s="1"/>
      <c r="AC27" s="1"/>
      <c r="AN27" s="5"/>
      <c r="AO27" s="5"/>
      <c r="AP27" s="5"/>
      <c r="AQ27" s="5"/>
      <c r="AR27" s="5"/>
      <c r="AS27" s="5"/>
      <c r="AT27" s="5"/>
    </row>
    <row r="28" spans="1:46" ht="15.75">
      <c r="A28" s="4"/>
      <c r="B28" s="5"/>
      <c r="C28" s="158"/>
      <c r="D28" s="5"/>
      <c r="E28" s="5"/>
      <c r="F28" s="159"/>
      <c r="G28" s="159"/>
      <c r="H28" s="5"/>
      <c r="I28" s="5"/>
      <c r="J28" s="159"/>
      <c r="K28" s="159"/>
      <c r="L28" s="159"/>
      <c r="M28" s="159"/>
      <c r="N28" s="159"/>
      <c r="O28" s="1"/>
      <c r="P28" s="242" t="s">
        <v>59</v>
      </c>
      <c r="Q28" s="172"/>
      <c r="R28" s="174"/>
      <c r="S28" s="165"/>
      <c r="T28" s="165"/>
      <c r="U28" s="165"/>
      <c r="V28" s="168"/>
      <c r="W28" s="1"/>
      <c r="X28" s="1"/>
      <c r="Y28" s="1"/>
      <c r="Z28" s="1"/>
      <c r="AA28" s="1"/>
      <c r="AB28" s="1"/>
      <c r="AC28" s="1"/>
      <c r="AN28" s="5"/>
      <c r="AO28" s="5"/>
      <c r="AP28" s="5"/>
      <c r="AQ28" s="5"/>
      <c r="AR28" s="5"/>
      <c r="AS28" s="5"/>
      <c r="AT28" s="5"/>
    </row>
    <row r="29" spans="1:46" ht="16.5" thickBot="1">
      <c r="A29" s="54" t="s">
        <v>60</v>
      </c>
      <c r="B29" s="1"/>
      <c r="C29" s="1"/>
      <c r="D29" s="54" t="s">
        <v>288</v>
      </c>
      <c r="E29" s="1"/>
      <c r="F29" s="1"/>
      <c r="G29" s="5"/>
      <c r="H29" s="1"/>
      <c r="I29" s="1"/>
      <c r="J29" s="17"/>
      <c r="K29" s="17"/>
      <c r="L29" s="1"/>
      <c r="M29" s="1"/>
      <c r="N29" s="1"/>
      <c r="P29" s="244" t="s">
        <v>61</v>
      </c>
      <c r="Q29" s="172"/>
      <c r="R29" s="173"/>
      <c r="S29" s="165"/>
      <c r="T29" s="165"/>
      <c r="U29" s="165"/>
      <c r="V29" s="168"/>
      <c r="W29" s="1"/>
      <c r="X29" s="1"/>
      <c r="Y29" s="1"/>
      <c r="Z29" s="1"/>
      <c r="AA29" s="1"/>
      <c r="AB29" s="1"/>
      <c r="AC29" s="1"/>
      <c r="AN29" s="5"/>
      <c r="AO29" s="5"/>
      <c r="AP29" s="5"/>
      <c r="AQ29" s="5"/>
      <c r="AR29" s="5"/>
      <c r="AS29" s="5"/>
      <c r="AT29" s="5"/>
    </row>
    <row r="30" spans="1:46" ht="16.5" thickBot="1">
      <c r="A30" s="2"/>
      <c r="B30" s="4" t="s">
        <v>62</v>
      </c>
      <c r="C30" s="1"/>
      <c r="E30" s="1"/>
      <c r="F30" s="1"/>
      <c r="G30" s="5"/>
      <c r="H30" s="1"/>
      <c r="I30" s="1"/>
      <c r="J30" s="1"/>
      <c r="K30" s="18"/>
      <c r="L30" s="1"/>
      <c r="M30" s="1"/>
      <c r="N30" s="1"/>
      <c r="O30" s="1"/>
      <c r="P30" s="256" t="s">
        <v>63</v>
      </c>
      <c r="Q30" s="172"/>
      <c r="R30" s="173"/>
      <c r="S30" s="165"/>
      <c r="T30" s="165"/>
      <c r="U30" s="165"/>
      <c r="V30" s="1"/>
      <c r="W30" s="1"/>
      <c r="X30" s="1"/>
      <c r="Y30" s="1"/>
      <c r="Z30" s="1"/>
      <c r="AA30" s="1"/>
      <c r="AB30" s="1"/>
      <c r="AC30" s="1"/>
      <c r="AN30" s="5"/>
      <c r="AO30" s="5"/>
      <c r="AP30" s="5"/>
      <c r="AQ30" s="5"/>
      <c r="AR30" s="5"/>
      <c r="AS30" s="5"/>
      <c r="AT30" s="5"/>
    </row>
    <row r="31" spans="1:46" ht="15.75" thickBot="1">
      <c r="A31" s="76"/>
      <c r="B31" s="4" t="s">
        <v>64</v>
      </c>
      <c r="C31" s="1"/>
      <c r="E31" s="1"/>
      <c r="F31" s="1"/>
      <c r="G31" s="5"/>
      <c r="H31" s="1"/>
      <c r="I31" s="1"/>
      <c r="J31" s="1"/>
      <c r="K31" s="1"/>
      <c r="L31" s="1"/>
      <c r="M31" s="1"/>
      <c r="N31" s="1"/>
      <c r="O31" s="1"/>
      <c r="Q31" s="5"/>
      <c r="R31" s="149"/>
      <c r="S31" s="1"/>
      <c r="T31" s="1"/>
      <c r="U31" s="1"/>
      <c r="V31" s="1"/>
      <c r="W31" s="1"/>
      <c r="X31" s="1"/>
      <c r="Y31" s="1"/>
      <c r="Z31" s="1"/>
      <c r="AA31" s="1"/>
      <c r="AB31" s="1"/>
      <c r="AC31" s="1"/>
      <c r="AN31" s="5"/>
      <c r="AO31" s="5"/>
      <c r="AP31" s="5"/>
      <c r="AQ31" s="5"/>
      <c r="AR31" s="5"/>
      <c r="AS31" s="5"/>
      <c r="AT31" s="5"/>
    </row>
    <row r="32" spans="1:46" ht="15.75" thickBot="1">
      <c r="A32" s="77"/>
      <c r="B32" s="4" t="s">
        <v>65</v>
      </c>
      <c r="C32" s="1"/>
      <c r="E32" s="1"/>
      <c r="F32" s="1"/>
      <c r="G32" s="5"/>
      <c r="H32" s="1"/>
      <c r="I32" s="1"/>
      <c r="J32" s="1"/>
      <c r="K32" s="1"/>
      <c r="L32" s="1"/>
      <c r="M32" s="1"/>
      <c r="N32" s="1"/>
      <c r="O32" s="1"/>
      <c r="P32" s="1"/>
      <c r="Q32" s="1"/>
      <c r="R32" s="1"/>
      <c r="S32" s="1"/>
      <c r="T32" s="1"/>
      <c r="U32" s="1"/>
      <c r="V32" s="1"/>
      <c r="W32" s="1"/>
      <c r="X32" s="1"/>
      <c r="Y32" s="1"/>
      <c r="Z32" s="1"/>
      <c r="AA32" s="1"/>
      <c r="AB32" s="1"/>
      <c r="AC32" s="1"/>
      <c r="AN32" s="5"/>
      <c r="AO32" s="5"/>
      <c r="AP32" s="5"/>
      <c r="AQ32" s="5"/>
      <c r="AR32" s="5"/>
      <c r="AS32" s="5"/>
      <c r="AT32" s="5"/>
    </row>
    <row r="33" spans="1:46" ht="15.75" thickBot="1">
      <c r="A33" s="97"/>
      <c r="B33" s="4" t="s">
        <v>66</v>
      </c>
      <c r="C33" s="1"/>
      <c r="E33" s="1"/>
      <c r="F33" s="1"/>
      <c r="G33" s="5"/>
      <c r="H33" s="1"/>
      <c r="I33" s="1"/>
      <c r="J33" s="1"/>
      <c r="K33" s="1"/>
      <c r="L33" s="1"/>
      <c r="M33" s="1"/>
      <c r="N33" s="1"/>
      <c r="O33" s="1"/>
      <c r="P33" s="148"/>
      <c r="Q33" s="1"/>
      <c r="R33" s="1"/>
      <c r="S33" s="1"/>
      <c r="T33" s="1"/>
      <c r="U33" s="1"/>
      <c r="V33" s="1"/>
      <c r="W33" s="1"/>
      <c r="X33" s="1"/>
      <c r="Y33" s="1"/>
      <c r="Z33" s="1"/>
      <c r="AA33" s="1"/>
      <c r="AB33" s="1"/>
      <c r="AC33" s="1"/>
      <c r="AN33" s="5"/>
      <c r="AO33" s="5"/>
      <c r="AP33" s="5"/>
      <c r="AQ33" s="5"/>
      <c r="AR33" s="5"/>
      <c r="AS33" s="5"/>
      <c r="AT33" s="5"/>
    </row>
    <row r="34" spans="1:46">
      <c r="A34" s="1"/>
      <c r="B34" s="1"/>
      <c r="C34" s="1"/>
      <c r="D34" s="1"/>
      <c r="E34" s="1"/>
      <c r="F34" s="1"/>
      <c r="G34" s="5"/>
      <c r="H34" s="144"/>
      <c r="I34" s="1"/>
      <c r="J34" s="1"/>
      <c r="K34" s="1"/>
      <c r="L34" s="1"/>
      <c r="M34" s="1"/>
      <c r="N34" s="1"/>
      <c r="O34" s="1"/>
      <c r="P34" s="1"/>
      <c r="Q34" s="1"/>
      <c r="R34" s="1"/>
      <c r="S34" s="1"/>
      <c r="T34" s="1"/>
      <c r="U34" s="1"/>
      <c r="V34" s="1"/>
      <c r="W34" s="1"/>
      <c r="X34" s="1"/>
      <c r="Y34" s="1"/>
      <c r="Z34" s="1"/>
      <c r="AA34" s="1"/>
      <c r="AB34" s="1"/>
      <c r="AC34" s="1"/>
      <c r="AN34" s="5"/>
      <c r="AO34" s="5"/>
      <c r="AP34" s="5"/>
      <c r="AQ34" s="5"/>
      <c r="AR34" s="5"/>
      <c r="AS34" s="5"/>
      <c r="AT34" s="5"/>
    </row>
    <row r="35" spans="1:46">
      <c r="A35" s="1"/>
      <c r="B35" s="1"/>
      <c r="C35" s="1"/>
      <c r="D35" s="1"/>
      <c r="E35" s="1"/>
      <c r="F35" s="1"/>
      <c r="G35" s="1"/>
      <c r="H35" s="144"/>
      <c r="I35" s="1"/>
      <c r="J35" s="1"/>
      <c r="K35" s="1"/>
      <c r="L35" s="1"/>
      <c r="M35" s="1"/>
      <c r="N35" s="1"/>
      <c r="O35" s="1"/>
      <c r="P35" s="1"/>
      <c r="Q35" s="1"/>
      <c r="R35" s="1"/>
      <c r="S35" s="1"/>
      <c r="T35" s="1"/>
      <c r="U35" s="1"/>
      <c r="V35" s="1"/>
      <c r="W35" s="1"/>
      <c r="X35" s="1"/>
      <c r="Y35" s="1"/>
      <c r="Z35" s="1"/>
      <c r="AA35" s="1"/>
      <c r="AB35" s="1"/>
      <c r="AC35" s="1"/>
      <c r="AN35" s="5"/>
      <c r="AO35" s="5"/>
      <c r="AP35" s="5"/>
      <c r="AQ35" s="5"/>
      <c r="AR35" s="5"/>
      <c r="AS35" s="5"/>
      <c r="AT35" s="5"/>
    </row>
    <row r="36" spans="1:46">
      <c r="A36" s="1"/>
      <c r="B36" s="1"/>
      <c r="C36" s="1"/>
      <c r="D36" s="1"/>
      <c r="E36" s="1"/>
      <c r="F36" s="1"/>
      <c r="G36" s="1"/>
      <c r="H36" s="144"/>
      <c r="I36" s="1"/>
      <c r="J36" s="1"/>
      <c r="K36" s="1"/>
      <c r="L36" s="1"/>
      <c r="M36" s="1"/>
      <c r="N36" s="1"/>
      <c r="O36" s="1"/>
      <c r="P36" s="1"/>
      <c r="Q36" s="1"/>
      <c r="R36" s="1"/>
      <c r="S36" s="1"/>
      <c r="T36" s="1"/>
      <c r="U36" s="1"/>
      <c r="V36" s="1"/>
      <c r="W36" s="1"/>
      <c r="X36" s="1"/>
      <c r="Y36" s="1"/>
      <c r="Z36" s="1"/>
      <c r="AA36" s="1"/>
      <c r="AB36" s="1"/>
      <c r="AC36" s="1"/>
      <c r="AN36" s="5"/>
      <c r="AO36" s="5"/>
      <c r="AP36" s="5"/>
      <c r="AQ36" s="5"/>
      <c r="AR36" s="5"/>
      <c r="AS36" s="5"/>
      <c r="AT36" s="5"/>
    </row>
    <row r="37" spans="1:46">
      <c r="A37" s="1"/>
      <c r="B37" s="1"/>
      <c r="C37" s="1"/>
      <c r="D37" s="1"/>
      <c r="E37" s="1"/>
      <c r="F37" s="1"/>
      <c r="G37" s="1"/>
      <c r="H37" s="144"/>
      <c r="I37" s="1"/>
      <c r="J37" s="1"/>
      <c r="K37" s="1"/>
      <c r="L37" s="1"/>
      <c r="M37" s="1"/>
      <c r="N37" s="1"/>
      <c r="O37" s="1"/>
      <c r="P37" s="1"/>
      <c r="Q37" s="1"/>
      <c r="R37" s="1"/>
      <c r="S37" s="1"/>
      <c r="T37" s="1"/>
      <c r="U37" s="1"/>
      <c r="V37" s="1"/>
      <c r="W37" s="1"/>
      <c r="X37" s="1"/>
      <c r="Y37" s="1"/>
      <c r="Z37" s="1"/>
      <c r="AA37" s="1"/>
      <c r="AB37" s="1"/>
      <c r="AC37" s="1"/>
      <c r="AN37" s="5"/>
      <c r="AO37" s="5"/>
      <c r="AP37" s="5"/>
      <c r="AQ37" s="5"/>
      <c r="AR37" s="5"/>
      <c r="AS37" s="5"/>
      <c r="AT37" s="5"/>
    </row>
    <row r="38" spans="1:46">
      <c r="A38" s="1"/>
      <c r="B38" s="1"/>
      <c r="C38" s="1"/>
      <c r="D38" s="1"/>
      <c r="E38" s="1"/>
      <c r="F38" s="1"/>
      <c r="G38" s="1"/>
      <c r="H38" s="144"/>
      <c r="I38" s="1"/>
      <c r="J38" s="1"/>
      <c r="K38" s="1"/>
      <c r="L38" s="1"/>
      <c r="M38" s="1"/>
      <c r="N38" s="1"/>
      <c r="O38" s="1"/>
      <c r="P38" s="1"/>
      <c r="Q38" s="1"/>
      <c r="R38" s="1"/>
      <c r="S38" s="1"/>
      <c r="T38" s="1"/>
      <c r="U38" s="1"/>
      <c r="V38" s="1"/>
      <c r="W38" s="1"/>
      <c r="X38" s="1"/>
      <c r="Y38" s="1"/>
      <c r="Z38" s="1"/>
      <c r="AA38" s="1"/>
      <c r="AB38" s="1"/>
      <c r="AC38" s="1"/>
      <c r="AN38" s="5"/>
      <c r="AO38" s="5"/>
      <c r="AP38" s="5"/>
      <c r="AQ38" s="5"/>
      <c r="AR38" s="5"/>
      <c r="AS38" s="5"/>
      <c r="AT38" s="5"/>
    </row>
    <row r="39" spans="1:46">
      <c r="A39" s="1"/>
      <c r="B39" s="1"/>
      <c r="C39" s="1"/>
      <c r="D39" s="1"/>
      <c r="E39" s="1"/>
      <c r="F39" s="1"/>
      <c r="G39" s="1"/>
      <c r="H39" s="144"/>
      <c r="I39" s="1"/>
      <c r="J39" s="1"/>
      <c r="K39" s="1"/>
      <c r="L39" s="1"/>
      <c r="M39" s="1"/>
      <c r="N39" s="1"/>
      <c r="O39" s="1"/>
      <c r="P39" s="1"/>
      <c r="Q39" s="1"/>
      <c r="R39" s="1"/>
      <c r="S39" s="1"/>
      <c r="T39" s="1"/>
      <c r="U39" s="1"/>
      <c r="V39" s="1"/>
      <c r="W39" s="1"/>
      <c r="X39" s="1"/>
      <c r="Y39" s="1"/>
      <c r="Z39" s="1"/>
      <c r="AA39" s="1"/>
      <c r="AB39" s="1"/>
      <c r="AC39" s="1"/>
      <c r="AN39" s="5"/>
      <c r="AO39" s="5"/>
      <c r="AP39" s="5"/>
      <c r="AQ39" s="5"/>
      <c r="AR39" s="5"/>
      <c r="AS39" s="5"/>
      <c r="AT39" s="5"/>
    </row>
    <row r="40" spans="1:4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N40" s="5"/>
      <c r="AO40" s="5"/>
      <c r="AP40" s="5"/>
      <c r="AQ40" s="5"/>
      <c r="AR40" s="5"/>
      <c r="AS40" s="5"/>
      <c r="AT40" s="5"/>
    </row>
    <row r="41" spans="1:4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N41" s="5"/>
      <c r="AO41" s="5"/>
      <c r="AP41" s="5"/>
      <c r="AQ41" s="5"/>
      <c r="AR41" s="5"/>
      <c r="AS41" s="5"/>
      <c r="AT41" s="5"/>
    </row>
    <row r="42" spans="1:4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N42" s="5"/>
      <c r="AO42" s="5"/>
      <c r="AP42" s="5"/>
      <c r="AQ42" s="5"/>
      <c r="AR42" s="5"/>
      <c r="AS42" s="5"/>
      <c r="AT42" s="5"/>
    </row>
    <row r="43" spans="1:4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N43" s="5"/>
      <c r="AO43" s="5"/>
      <c r="AP43" s="5"/>
      <c r="AQ43" s="5"/>
      <c r="AR43" s="5"/>
      <c r="AS43" s="5"/>
      <c r="AT43" s="5"/>
    </row>
    <row r="44" spans="1:4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N44" s="5"/>
      <c r="AO44" s="5"/>
      <c r="AP44" s="5"/>
      <c r="AQ44" s="5"/>
      <c r="AR44" s="5"/>
      <c r="AS44" s="5"/>
      <c r="AT44" s="5"/>
    </row>
    <row r="45" spans="40:46">
      <c r="AN45" s="5"/>
      <c r="AO45" s="5"/>
      <c r="AP45" s="5"/>
      <c r="AQ45" s="5"/>
      <c r="AR45" s="5"/>
      <c r="AS45" s="5"/>
      <c r="AT45" s="5"/>
    </row>
  </sheetData>
  <sheetProtection algorithmName="SHA-512" hashValue="wkYuDVlriUEq+mLQSMNrwgnle6i7KWn/33PPKqWTK2VXUdU7kj2Rw5T7f0Ruv03ZkD+cbFKSZ6DDqcx4DqHNcg==" saltValue="8E2m/YSQeTZaG6rN0PfU7A==" spinCount="100000" sheet="1" selectLockedCells="1"/>
  <mergeCells count="8">
    <mergeCell ref="R10:S10"/>
    <mergeCell ref="T10:U10"/>
    <mergeCell ref="P10:Q10"/>
    <mergeCell ref="F3:F4"/>
    <mergeCell ref="B1:E1"/>
    <mergeCell ref="P5:Q5"/>
    <mergeCell ref="L4:M4"/>
    <mergeCell ref="U6:V6"/>
  </mergeCells>
  <dataValidations count="5">
    <dataValidation type="list" allowBlank="1" showInputMessage="1" showErrorMessage="1" sqref="E28">
      <formula1>NLW_NMW</formula1>
    </dataValidation>
    <dataValidation type="list" allowBlank="1" showInputMessage="1" showErrorMessage="1" sqref="E7:E8 E10:E15 E17:E22 E24:E27">
      <formula1>$P$12:$P$16</formula1>
    </dataValidation>
    <dataValidation type="list" allowBlank="1" showInputMessage="1" showErrorMessage="1" sqref="D28">
      <formula1>#REF!</formula1>
    </dataValidation>
    <dataValidation type="list" allowBlank="1" showInputMessage="1" showErrorMessage="1" sqref="H28">
      <formula1>$P$6:$P$7</formula1>
    </dataValidation>
    <dataValidation type="list" allowBlank="1" showInputMessage="1" showErrorMessage="1" sqref="H7:H8 H24:H27 H17:H22 H10:H15">
      <formula1>$P$6:$P$8</formula1>
    </dataValidation>
  </dataValidations>
  <hyperlinks>
    <hyperlink ref="P30" r:id="rId1" display="Employment Allowance: Check if you're eligible - GOV.UK"/>
    <hyperlink ref="P21" r:id="rId2" display="National Minimum Wage and National Living Wage rates - GOV.UK"/>
    <hyperlink ref="P20" r:id="rId3" display="Holiday entitlement: Entitlement - GOV.UK"/>
    <hyperlink ref="P24" r:id="rId4" display="Workplace pensions: What you, your employer and the government pay - GOV.UK"/>
    <hyperlink ref="P25" r:id="rId5" display="Gross to Total Salary Calculator - Stafftax"/>
    <hyperlink ref="P22" r:id="rId6" location=":~:text=Class%201A%20National%20Insurance%3A%20expenses%20and%20benefits,-You%20must%20pay&amp;text=You%20report%20and%20pay%20Class,expenses%20and%20benefits%20for%20employers." display="Rates and thresholds for employers 2026 to 2027 - GOV.UK"/>
    <hyperlink ref="P23" r:id="rId7" display="Making contributions to your pension scheme"/>
  </hyperlink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129"/>
  <sheetViews>
    <sheetView view="normal" tabSelected="1" workbookViewId="0">
      <selection pane="topLeft" activeCell="C6" sqref="C6"/>
    </sheetView>
  </sheetViews>
  <sheetFormatPr defaultRowHeight="15"/>
  <cols>
    <col min="1" max="1" width="21.5703125" customWidth="1"/>
    <col min="2" max="2" width="11.5703125" customWidth="1"/>
    <col min="9" max="14" width="15" customWidth="1"/>
    <col min="16" max="18" width="8.7109375" customWidth="1"/>
  </cols>
  <sheetData>
    <row r="1" spans="1:16" ht="18">
      <c r="A1" s="22" t="s">
        <v>342</v>
      </c>
      <c r="B1" s="1"/>
      <c r="C1" s="1"/>
      <c r="D1" s="1"/>
      <c r="E1" s="1"/>
      <c r="F1" s="1"/>
      <c r="G1" s="1"/>
      <c r="H1" s="1"/>
      <c r="I1" s="1"/>
      <c r="J1" s="1"/>
      <c r="K1" s="1"/>
      <c r="L1" s="1"/>
      <c r="M1" s="1"/>
      <c r="N1" s="1"/>
      <c r="O1" s="1"/>
      <c r="P1" s="1"/>
    </row>
    <row r="2" spans="1:16" ht="18">
      <c r="A2" s="22"/>
      <c r="B2" s="1"/>
      <c r="C2" s="1"/>
      <c r="D2" s="1"/>
      <c r="E2" s="1"/>
      <c r="F2" s="1"/>
      <c r="G2" s="1"/>
      <c r="H2" s="1"/>
      <c r="I2" s="1"/>
      <c r="J2" s="1"/>
      <c r="K2" s="1"/>
      <c r="L2" s="1"/>
      <c r="M2" s="1"/>
      <c r="N2" s="1"/>
      <c r="O2" s="1"/>
      <c r="P2" s="1"/>
    </row>
    <row r="3" spans="1:16" ht="18">
      <c r="A3" s="49"/>
      <c r="B3" s="1"/>
      <c r="C3" s="465" t="s">
        <v>67</v>
      </c>
      <c r="D3" s="466"/>
      <c r="E3" s="466"/>
      <c r="F3" s="466"/>
      <c r="G3" s="466"/>
      <c r="H3" s="457"/>
      <c r="I3" s="467" t="s">
        <v>68</v>
      </c>
      <c r="J3" s="468"/>
      <c r="K3" s="469"/>
      <c r="L3" s="35"/>
      <c r="M3" s="1"/>
      <c r="N3" s="1"/>
      <c r="O3" s="1"/>
      <c r="P3" s="1"/>
    </row>
    <row r="4" spans="1:16" ht="29.45" customHeight="1" thickBot="1">
      <c r="A4" s="1"/>
      <c r="B4" s="1"/>
      <c r="C4" s="474" t="s">
        <v>69</v>
      </c>
      <c r="D4" s="474"/>
      <c r="E4" s="474"/>
      <c r="F4" s="474"/>
      <c r="G4" s="474"/>
      <c r="H4" s="474"/>
      <c r="I4" s="484" t="s">
        <v>113</v>
      </c>
      <c r="J4" s="484"/>
      <c r="K4" s="484"/>
      <c r="L4" s="23" t="s">
        <v>70</v>
      </c>
      <c r="M4" s="1"/>
      <c r="N4" s="1"/>
      <c r="O4" s="1"/>
      <c r="P4" s="1"/>
    </row>
    <row r="5" spans="1:16" ht="52.5" thickBot="1">
      <c r="A5" s="338" t="s">
        <v>71</v>
      </c>
      <c r="B5" s="92" t="s">
        <v>72</v>
      </c>
      <c r="C5" s="93" t="s">
        <v>73</v>
      </c>
      <c r="D5" s="93" t="s">
        <v>295</v>
      </c>
      <c r="E5" s="93" t="s">
        <v>74</v>
      </c>
      <c r="F5" s="93" t="s">
        <v>295</v>
      </c>
      <c r="G5" s="93" t="s">
        <v>75</v>
      </c>
      <c r="H5" s="93" t="s">
        <v>295</v>
      </c>
      <c r="I5" s="92" t="s">
        <v>114</v>
      </c>
      <c r="J5" s="93" t="s">
        <v>115</v>
      </c>
      <c r="K5" s="93" t="s">
        <v>116</v>
      </c>
      <c r="L5" s="36"/>
      <c r="M5" s="1"/>
      <c r="N5" s="1"/>
      <c r="O5" s="1"/>
      <c r="P5" s="1"/>
    </row>
    <row r="6" spans="1:16">
      <c r="A6" s="340" t="s">
        <v>296</v>
      </c>
      <c r="B6" s="346">
        <v>11.42</v>
      </c>
      <c r="C6" s="205">
        <v>0</v>
      </c>
      <c r="D6" s="205">
        <v>0</v>
      </c>
      <c r="E6" s="205">
        <v>0</v>
      </c>
      <c r="F6" s="205">
        <v>0</v>
      </c>
      <c r="G6" s="205">
        <v>0</v>
      </c>
      <c r="H6" s="205">
        <v>0</v>
      </c>
      <c r="I6" s="94">
        <f>(B6*C6)*D6*21</f>
        <v>0</v>
      </c>
      <c r="J6" s="26">
        <f>(B6*E6)*F6*16</f>
        <v>0</v>
      </c>
      <c r="K6" s="26">
        <f>(B6*G6)*H6*13</f>
        <v>0</v>
      </c>
      <c r="L6" s="37"/>
      <c r="M6" s="1"/>
      <c r="N6" s="1"/>
      <c r="O6" s="1"/>
      <c r="P6" s="1"/>
    </row>
    <row r="7" spans="1:16">
      <c r="A7" s="336" t="s">
        <v>297</v>
      </c>
      <c r="B7" s="346">
        <v>8.44</v>
      </c>
      <c r="C7" s="205">
        <v>0</v>
      </c>
      <c r="D7" s="205">
        <v>0</v>
      </c>
      <c r="E7" s="205">
        <v>0</v>
      </c>
      <c r="F7" s="205">
        <v>0</v>
      </c>
      <c r="G7" s="205">
        <v>0</v>
      </c>
      <c r="H7" s="205">
        <v>0</v>
      </c>
      <c r="I7" s="94">
        <f>(B7*C7)*D7*21</f>
        <v>0</v>
      </c>
      <c r="J7" s="26">
        <f>(B7*E7)*F7*16</f>
        <v>0</v>
      </c>
      <c r="K7" s="26">
        <f>(B7*G7)*H7*13</f>
        <v>0</v>
      </c>
      <c r="L7" s="37"/>
      <c r="M7" s="1"/>
      <c r="N7" s="1"/>
      <c r="O7" s="1"/>
      <c r="P7" s="1"/>
    </row>
    <row r="8" spans="1:16">
      <c r="A8" s="336" t="s">
        <v>298</v>
      </c>
      <c r="B8" s="346">
        <v>6.04</v>
      </c>
      <c r="C8" s="205">
        <v>0</v>
      </c>
      <c r="D8" s="205">
        <v>0</v>
      </c>
      <c r="E8" s="205">
        <v>0</v>
      </c>
      <c r="F8" s="205">
        <v>0</v>
      </c>
      <c r="G8" s="205">
        <v>0</v>
      </c>
      <c r="H8" s="205">
        <v>0</v>
      </c>
      <c r="I8" s="94">
        <f>(B8*C8)*D8*21</f>
        <v>0</v>
      </c>
      <c r="J8" s="26">
        <f>(B8*E8)*F8*16</f>
        <v>0</v>
      </c>
      <c r="K8" s="26">
        <f>(B8*G8)*H8*13</f>
        <v>0</v>
      </c>
      <c r="L8" s="38"/>
      <c r="M8" s="1"/>
      <c r="N8" s="1"/>
      <c r="O8" s="1"/>
      <c r="P8" s="1"/>
    </row>
    <row r="9" spans="1:15">
      <c r="A9" s="336" t="s">
        <v>150</v>
      </c>
      <c r="B9" s="347">
        <v>1.15</v>
      </c>
      <c r="C9" s="205">
        <v>0</v>
      </c>
      <c r="D9" s="205">
        <v>0</v>
      </c>
      <c r="E9" s="205">
        <v>0</v>
      </c>
      <c r="F9" s="205">
        <v>0</v>
      </c>
      <c r="G9" s="205">
        <v>0</v>
      </c>
      <c r="H9" s="205">
        <v>0</v>
      </c>
      <c r="I9" s="94">
        <f>(B9*C9)*D9*21</f>
        <v>0</v>
      </c>
      <c r="J9" s="26">
        <f>(B9*E9)*F9*16</f>
        <v>0</v>
      </c>
      <c r="K9" s="26">
        <f>(B9*G9)*H9*13</f>
        <v>0</v>
      </c>
      <c r="L9" s="21">
        <f>SUM(I9:K9)</f>
        <v>0</v>
      </c>
      <c r="M9" s="1" t="s">
        <v>76</v>
      </c>
      <c r="N9" s="1"/>
      <c r="O9" s="1"/>
    </row>
    <row r="10" spans="1:15">
      <c r="A10" s="336" t="s">
        <v>302</v>
      </c>
      <c r="B10" s="347">
        <v>1.3</v>
      </c>
      <c r="C10" s="205">
        <v>0</v>
      </c>
      <c r="D10" s="205">
        <v>0</v>
      </c>
      <c r="E10" s="205">
        <v>0</v>
      </c>
      <c r="F10" s="205">
        <v>0</v>
      </c>
      <c r="G10" s="205">
        <v>0</v>
      </c>
      <c r="H10" s="205">
        <v>0</v>
      </c>
      <c r="I10" s="94">
        <f>(B10*C10)*D10*21</f>
        <v>0</v>
      </c>
      <c r="J10" s="26">
        <f>(B10*E10)*F10*16</f>
        <v>0</v>
      </c>
      <c r="K10" s="26">
        <f>(B10*G10)*H10*13</f>
        <v>0</v>
      </c>
      <c r="L10" s="21">
        <f>SUM(I10:K10)</f>
        <v>0</v>
      </c>
      <c r="M10" s="1" t="s">
        <v>77</v>
      </c>
      <c r="N10" s="1"/>
      <c r="O10" s="1"/>
    </row>
    <row r="11" spans="1:16">
      <c r="A11" s="336" t="s">
        <v>303</v>
      </c>
      <c r="B11" s="347">
        <v>1</v>
      </c>
      <c r="C11" s="205">
        <v>0</v>
      </c>
      <c r="D11" s="205">
        <v>0</v>
      </c>
      <c r="E11" s="205">
        <v>0</v>
      </c>
      <c r="F11" s="205">
        <v>0</v>
      </c>
      <c r="G11" s="205">
        <v>0</v>
      </c>
      <c r="H11" s="205">
        <v>0</v>
      </c>
      <c r="I11" s="94">
        <f>(B11*C11)*D11*21</f>
        <v>0</v>
      </c>
      <c r="J11" s="26">
        <f>(B11*E11)*F11*16</f>
        <v>0</v>
      </c>
      <c r="K11" s="26">
        <f>(B11*G11)*H11*13</f>
        <v>0</v>
      </c>
      <c r="L11" s="21">
        <f>SUM(I11:K11)</f>
        <v>0</v>
      </c>
      <c r="M11" s="1"/>
      <c r="N11" s="1"/>
      <c r="O11" s="1"/>
      <c r="P11" s="1"/>
    </row>
    <row r="12" spans="1:16">
      <c r="A12" s="336" t="s">
        <v>304</v>
      </c>
      <c r="B12" s="347">
        <v>0.65</v>
      </c>
      <c r="C12" s="205">
        <v>0</v>
      </c>
      <c r="D12" s="205">
        <v>0</v>
      </c>
      <c r="E12" s="205">
        <v>0</v>
      </c>
      <c r="F12" s="205">
        <v>0</v>
      </c>
      <c r="G12" s="205">
        <v>0</v>
      </c>
      <c r="H12" s="205">
        <v>0</v>
      </c>
      <c r="I12" s="94">
        <f>(B12*C12)*D12*21</f>
        <v>0</v>
      </c>
      <c r="J12" s="26">
        <f>(B12*E12)*F12*16</f>
        <v>0</v>
      </c>
      <c r="K12" s="26">
        <f>(B12*G12)*H12*13</f>
        <v>0</v>
      </c>
      <c r="L12" s="21">
        <f>SUM(I12:K12)</f>
        <v>0</v>
      </c>
      <c r="M12" s="1"/>
      <c r="N12" s="1"/>
      <c r="O12" s="1"/>
      <c r="P12" s="1"/>
    </row>
    <row r="13" spans="1:16">
      <c r="A13" s="336" t="s">
        <v>305</v>
      </c>
      <c r="B13" s="347">
        <v>0.3</v>
      </c>
      <c r="C13" s="205">
        <v>0</v>
      </c>
      <c r="D13" s="205">
        <v>0</v>
      </c>
      <c r="E13" s="205">
        <v>0</v>
      </c>
      <c r="F13" s="205">
        <v>0</v>
      </c>
      <c r="G13" s="205">
        <v>0</v>
      </c>
      <c r="H13" s="205">
        <v>0</v>
      </c>
      <c r="I13" s="94">
        <f>(B13*C13)*D13*21</f>
        <v>0</v>
      </c>
      <c r="J13" s="26">
        <f>(B13*E13)*F13*16</f>
        <v>0</v>
      </c>
      <c r="K13" s="26">
        <f>(B13*G13)*H13*13</f>
        <v>0</v>
      </c>
      <c r="L13" s="21">
        <f>SUM(I13:K13)</f>
        <v>0</v>
      </c>
      <c r="M13" s="1"/>
      <c r="N13" s="1"/>
      <c r="O13" s="1"/>
      <c r="P13" s="1"/>
    </row>
    <row r="14" spans="1:15">
      <c r="A14" s="336" t="s">
        <v>151</v>
      </c>
      <c r="B14" s="347">
        <v>975</v>
      </c>
      <c r="C14" s="348">
        <v>0</v>
      </c>
      <c r="D14" s="349" t="s">
        <v>78</v>
      </c>
      <c r="E14" s="348">
        <v>0</v>
      </c>
      <c r="F14" s="349" t="s">
        <v>78</v>
      </c>
      <c r="G14" s="348">
        <v>0</v>
      </c>
      <c r="H14" s="349" t="s">
        <v>78</v>
      </c>
      <c r="I14" s="95">
        <f>B14*C14</f>
        <v>0</v>
      </c>
      <c r="J14" s="32">
        <f>B14*E14</f>
        <v>0</v>
      </c>
      <c r="K14" s="32">
        <f>B14*G14</f>
        <v>0</v>
      </c>
      <c r="L14" s="21">
        <f>SUM(I14:K14)</f>
        <v>0</v>
      </c>
      <c r="M14" s="1" t="s">
        <v>79</v>
      </c>
      <c r="N14" s="24"/>
      <c r="O14" s="24"/>
    </row>
    <row r="15" spans="1:15">
      <c r="A15" s="336" t="s">
        <v>334</v>
      </c>
      <c r="B15" s="346">
        <v>7.5</v>
      </c>
      <c r="C15" s="205">
        <v>0</v>
      </c>
      <c r="D15" s="205">
        <v>0</v>
      </c>
      <c r="E15" s="205">
        <v>0</v>
      </c>
      <c r="F15" s="205">
        <v>0</v>
      </c>
      <c r="G15" s="205">
        <v>0</v>
      </c>
      <c r="H15" s="205">
        <v>0</v>
      </c>
      <c r="I15" s="94">
        <f>(((D15*50%)*B15)*C15)*21</f>
        <v>0</v>
      </c>
      <c r="J15" s="26">
        <f>(((F15*50%)*B15)*E15)*16</f>
        <v>0</v>
      </c>
      <c r="K15" s="26">
        <f>(((H15*50%)*B15)*G15)*13</f>
        <v>0</v>
      </c>
      <c r="L15" s="21">
        <f>SUM(I15:K15)</f>
        <v>0</v>
      </c>
      <c r="M15" s="1" t="s">
        <v>80</v>
      </c>
      <c r="N15" s="1"/>
      <c r="O15" s="1"/>
    </row>
    <row r="16" spans="1:16">
      <c r="A16" s="336" t="s">
        <v>335</v>
      </c>
      <c r="B16" s="346">
        <v>7.5</v>
      </c>
      <c r="C16" s="205">
        <v>0</v>
      </c>
      <c r="D16" s="205">
        <v>0</v>
      </c>
      <c r="E16" s="205">
        <v>0</v>
      </c>
      <c r="F16" s="205">
        <v>0</v>
      </c>
      <c r="G16" s="205">
        <v>0</v>
      </c>
      <c r="H16" s="205">
        <v>0</v>
      </c>
      <c r="I16" s="94">
        <f>(((D16*75%)*B16)*C16)*21</f>
        <v>0</v>
      </c>
      <c r="J16" s="26">
        <f>(((F16*75%)*B16)*E16)*16</f>
        <v>0</v>
      </c>
      <c r="K16" s="26">
        <f>(((H16*75%)*B16)*G16)*13</f>
        <v>0</v>
      </c>
      <c r="L16" s="21">
        <f>SUM(I16:K16)</f>
        <v>0</v>
      </c>
      <c r="M16" s="1"/>
      <c r="N16" s="1"/>
      <c r="O16" s="1"/>
      <c r="P16" s="1"/>
    </row>
    <row r="17" spans="1:16">
      <c r="A17" s="336" t="s">
        <v>336</v>
      </c>
      <c r="B17" s="346">
        <v>7.5</v>
      </c>
      <c r="C17" s="205">
        <v>0</v>
      </c>
      <c r="D17" s="205">
        <v>0</v>
      </c>
      <c r="E17" s="205">
        <v>0</v>
      </c>
      <c r="F17" s="205">
        <v>0</v>
      </c>
      <c r="G17" s="205">
        <v>0</v>
      </c>
      <c r="H17" s="205">
        <v>0</v>
      </c>
      <c r="I17" s="94">
        <f>((D17*B17)*C17)*21</f>
        <v>0</v>
      </c>
      <c r="J17" s="26">
        <f>((F17*B17)*E17)*16</f>
        <v>0</v>
      </c>
      <c r="K17" s="26">
        <f>((H17*B17)*G17)*13</f>
        <v>0</v>
      </c>
      <c r="L17" s="21">
        <f>SUM(I17:K17)</f>
        <v>0</v>
      </c>
      <c r="M17" s="1"/>
      <c r="N17" s="1"/>
      <c r="O17" s="1"/>
      <c r="P17" s="1"/>
    </row>
    <row r="18" spans="1:16" ht="15.75" thickBot="1">
      <c r="A18" s="1"/>
      <c r="B18" s="14"/>
      <c r="C18" s="41" t="s">
        <v>81</v>
      </c>
      <c r="D18" s="5"/>
      <c r="E18" s="5"/>
      <c r="F18" s="5"/>
      <c r="G18" s="5"/>
      <c r="H18" s="5"/>
      <c r="I18" s="52">
        <f>SUM(I6:I17)</f>
        <v>0</v>
      </c>
      <c r="J18" s="52">
        <f>SUM(J6:J17)</f>
        <v>0</v>
      </c>
      <c r="K18" s="53">
        <f>SUM(K6:K17)</f>
        <v>0</v>
      </c>
      <c r="L18" s="491" t="s">
        <v>82</v>
      </c>
      <c r="N18" s="1"/>
      <c r="O18" s="1"/>
      <c r="P18" s="1"/>
    </row>
    <row r="19" spans="1:16" ht="28.5" customHeight="1" thickTop="1" thickBot="1">
      <c r="A19" s="1"/>
      <c r="B19" s="14"/>
      <c r="C19" s="5"/>
      <c r="D19" s="5"/>
      <c r="E19" s="5"/>
      <c r="F19" s="5"/>
      <c r="G19" s="5"/>
      <c r="H19" s="5"/>
      <c r="I19" s="284">
        <f>SUM(I18:K18)</f>
        <v>0</v>
      </c>
      <c r="J19" s="285"/>
      <c r="K19" s="286"/>
      <c r="L19" s="492"/>
      <c r="M19" s="27"/>
      <c r="N19" s="1"/>
      <c r="O19" s="1"/>
      <c r="P19" s="1"/>
    </row>
    <row r="20" spans="1:16" ht="16.5" thickTop="1" thickBot="1">
      <c r="A20" s="1"/>
      <c r="B20" s="14"/>
      <c r="C20" s="5"/>
      <c r="D20" s="5"/>
      <c r="E20" s="5"/>
      <c r="F20" s="5"/>
      <c r="G20" s="5"/>
      <c r="H20" s="5"/>
      <c r="I20" s="452" t="s">
        <v>83</v>
      </c>
      <c r="J20" s="452"/>
      <c r="K20" s="485"/>
      <c r="L20" s="246">
        <f>SUM(L9:L17)+L24</f>
        <v>0</v>
      </c>
      <c r="M20" s="27"/>
      <c r="N20" s="1"/>
      <c r="O20" s="1"/>
      <c r="P20" s="1"/>
    </row>
    <row r="21" spans="1:16" ht="15.75" thickTop="1">
      <c r="A21" s="1"/>
      <c r="B21" s="14"/>
      <c r="C21" s="5"/>
      <c r="D21" s="5"/>
      <c r="E21" s="5"/>
      <c r="F21" s="5"/>
      <c r="G21" s="5"/>
      <c r="H21" s="5"/>
      <c r="I21" s="50"/>
      <c r="J21" s="50"/>
      <c r="K21" s="50"/>
      <c r="L21" s="14"/>
      <c r="M21" s="27"/>
      <c r="N21" s="1"/>
      <c r="O21" s="1"/>
      <c r="P21" s="1"/>
    </row>
    <row r="22" spans="1:16" customHeight="1">
      <c r="A22" s="283"/>
      <c r="B22" s="14"/>
      <c r="C22" s="5"/>
      <c r="D22" s="5"/>
      <c r="E22" s="5"/>
      <c r="F22" s="5"/>
      <c r="G22" s="5"/>
      <c r="H22" s="5"/>
      <c r="I22" s="282" t="s">
        <v>84</v>
      </c>
      <c r="J22" s="282" t="s">
        <v>85</v>
      </c>
      <c r="K22" s="282" t="s">
        <v>86</v>
      </c>
      <c r="M22" s="1"/>
      <c r="N22" s="1"/>
      <c r="O22" s="1"/>
      <c r="P22" s="1"/>
    </row>
    <row r="23" spans="1:16" customHeight="1" thickBot="1">
      <c r="A23" s="332" t="s">
        <v>87</v>
      </c>
      <c r="B23" s="31"/>
      <c r="I23" s="486" t="s">
        <v>88</v>
      </c>
      <c r="J23" s="487"/>
      <c r="K23" s="488"/>
      <c r="L23" s="245"/>
      <c r="M23" s="245"/>
      <c r="N23" s="245"/>
      <c r="O23" s="28"/>
      <c r="P23" s="28"/>
    </row>
    <row r="24" spans="1:16" ht="15.75" thickBot="1">
      <c r="A24" s="1" t="s">
        <v>89</v>
      </c>
      <c r="C24" s="3"/>
      <c r="D24" s="3"/>
      <c r="F24" s="281"/>
      <c r="G24" s="281"/>
      <c r="I24" s="350">
        <v>0</v>
      </c>
      <c r="J24" s="350">
        <v>0</v>
      </c>
      <c r="K24" s="351">
        <v>0</v>
      </c>
      <c r="L24" s="295">
        <f>SUM(I24:K24)</f>
        <v>0</v>
      </c>
      <c r="P24" s="25"/>
    </row>
    <row r="25" spans="1:16" customHeight="1">
      <c r="A25" s="39"/>
      <c r="B25" s="39"/>
      <c r="C25" s="30"/>
      <c r="D25" s="30"/>
      <c r="E25" s="30"/>
      <c r="F25" s="30"/>
      <c r="G25" s="30"/>
      <c r="H25" s="30"/>
      <c r="J25" s="33"/>
      <c r="L25" s="41" t="s">
        <v>90</v>
      </c>
      <c r="M25" s="27"/>
      <c r="P25" s="25"/>
    </row>
    <row r="26" spans="1:16" customHeight="1">
      <c r="A26" s="39"/>
      <c r="B26" s="39"/>
      <c r="C26" s="30"/>
      <c r="D26" s="30"/>
      <c r="E26" s="30"/>
      <c r="F26" s="30"/>
      <c r="G26" s="30"/>
      <c r="H26" s="30"/>
      <c r="J26" s="33"/>
      <c r="L26" s="41"/>
      <c r="M26" s="27"/>
      <c r="P26" s="25"/>
    </row>
    <row r="27" spans="1:16" customHeight="1">
      <c r="A27" s="39"/>
      <c r="B27" s="39"/>
      <c r="C27" s="30"/>
      <c r="D27" s="30"/>
      <c r="E27" s="30"/>
      <c r="F27" s="30"/>
      <c r="G27" s="30"/>
      <c r="H27" s="30"/>
      <c r="J27" s="33"/>
      <c r="L27" s="41"/>
      <c r="M27" s="27"/>
      <c r="P27" s="25"/>
    </row>
    <row r="28" spans="1:16">
      <c r="A28" s="39"/>
      <c r="B28" s="39"/>
      <c r="C28" s="30"/>
      <c r="D28" s="30"/>
      <c r="E28" s="30"/>
      <c r="F28" s="30"/>
      <c r="G28" s="30"/>
      <c r="H28" s="30"/>
      <c r="I28" s="33"/>
      <c r="J28" s="33"/>
      <c r="K28" s="41"/>
      <c r="L28" s="14"/>
      <c r="P28" s="25"/>
    </row>
    <row r="29" spans="1:18">
      <c r="A29" s="1"/>
      <c r="B29" s="14"/>
      <c r="C29" s="458" t="s">
        <v>67</v>
      </c>
      <c r="D29" s="458"/>
      <c r="E29" s="458"/>
      <c r="F29" s="458"/>
      <c r="G29" s="458"/>
      <c r="H29" s="458"/>
      <c r="I29" s="489" t="s">
        <v>68</v>
      </c>
      <c r="J29" s="489"/>
      <c r="K29" s="489"/>
      <c r="L29" s="263"/>
      <c r="M29" s="245"/>
      <c r="N29" s="27"/>
      <c r="O29" s="27"/>
      <c r="P29" s="39"/>
      <c r="Q29" s="35"/>
      <c r="R29" s="35"/>
    </row>
    <row r="30" spans="1:18" ht="15.75" thickBot="1">
      <c r="A30" s="1"/>
      <c r="B30" s="14"/>
      <c r="C30" s="474" t="s">
        <v>69</v>
      </c>
      <c r="D30" s="474"/>
      <c r="E30" s="474"/>
      <c r="F30" s="474"/>
      <c r="G30" s="474"/>
      <c r="H30" s="470"/>
      <c r="I30" s="474" t="s">
        <v>91</v>
      </c>
      <c r="J30" s="474"/>
      <c r="K30" s="474"/>
      <c r="L30" s="263"/>
      <c r="M30" s="262"/>
      <c r="N30" s="31"/>
      <c r="O30" s="31"/>
      <c r="P30" s="31"/>
      <c r="Q30" s="31"/>
      <c r="R30" s="31"/>
    </row>
    <row r="31" spans="1:18" ht="52.5" thickBot="1">
      <c r="A31" s="341" t="s">
        <v>117</v>
      </c>
      <c r="B31" s="339" t="s">
        <v>93</v>
      </c>
      <c r="C31" s="93" t="s">
        <v>73</v>
      </c>
      <c r="D31" s="335" t="s">
        <v>118</v>
      </c>
      <c r="E31" s="93" t="s">
        <v>74</v>
      </c>
      <c r="F31" s="335" t="s">
        <v>118</v>
      </c>
      <c r="G31" s="93" t="s">
        <v>75</v>
      </c>
      <c r="H31" s="335" t="s">
        <v>118</v>
      </c>
      <c r="I31" s="93" t="s">
        <v>119</v>
      </c>
      <c r="J31" s="93" t="s">
        <v>120</v>
      </c>
      <c r="K31" s="93" t="s">
        <v>121</v>
      </c>
      <c r="L31" s="263"/>
      <c r="M31" s="165"/>
      <c r="N31" s="165"/>
      <c r="O31" s="165"/>
      <c r="P31" s="34"/>
      <c r="Q31" s="34"/>
      <c r="R31" s="34"/>
    </row>
    <row r="32" spans="1:18">
      <c r="A32" s="340" t="s">
        <v>296</v>
      </c>
      <c r="B32" s="182">
        <v>0</v>
      </c>
      <c r="C32" s="205">
        <v>0</v>
      </c>
      <c r="D32" s="205">
        <v>0</v>
      </c>
      <c r="E32" s="205">
        <v>0</v>
      </c>
      <c r="F32" s="205">
        <v>0</v>
      </c>
      <c r="G32" s="205">
        <v>0</v>
      </c>
      <c r="H32" s="337">
        <v>0</v>
      </c>
      <c r="I32" s="26">
        <f>(B32*C32)*D32*21</f>
        <v>0</v>
      </c>
      <c r="J32" s="26">
        <f>(B32*E32)*F32*16</f>
        <v>0</v>
      </c>
      <c r="K32" s="26">
        <f>(B32*G32)*H32*13</f>
        <v>0</v>
      </c>
      <c r="L32" s="263"/>
      <c r="M32" s="1"/>
      <c r="N32" s="1"/>
      <c r="O32" s="1"/>
      <c r="P32" s="14"/>
      <c r="Q32" s="14"/>
      <c r="R32" s="14"/>
    </row>
    <row r="33" spans="1:18">
      <c r="A33" s="336" t="s">
        <v>297</v>
      </c>
      <c r="B33" s="182">
        <v>0</v>
      </c>
      <c r="C33" s="205">
        <v>0</v>
      </c>
      <c r="D33" s="205">
        <v>0</v>
      </c>
      <c r="E33" s="205">
        <v>0</v>
      </c>
      <c r="F33" s="205">
        <v>0</v>
      </c>
      <c r="G33" s="205">
        <v>0</v>
      </c>
      <c r="H33" s="337">
        <v>0</v>
      </c>
      <c r="I33" s="26">
        <f>(B33*C33)*D33*21</f>
        <v>0</v>
      </c>
      <c r="J33" s="26">
        <f>(B33*E33)*F33*16</f>
        <v>0</v>
      </c>
      <c r="K33" s="26">
        <f>(B33*G33)*H33*13</f>
        <v>0</v>
      </c>
      <c r="L33" s="263"/>
      <c r="M33" s="1"/>
      <c r="N33" s="1"/>
      <c r="O33" s="1"/>
      <c r="P33" s="14"/>
      <c r="Q33" s="14"/>
      <c r="R33" s="14"/>
    </row>
    <row r="34" spans="1:18">
      <c r="A34" s="336" t="s">
        <v>298</v>
      </c>
      <c r="B34" s="182">
        <v>0</v>
      </c>
      <c r="C34" s="205">
        <v>0</v>
      </c>
      <c r="D34" s="205">
        <v>0</v>
      </c>
      <c r="E34" s="205">
        <v>0</v>
      </c>
      <c r="F34" s="205">
        <v>0</v>
      </c>
      <c r="G34" s="205">
        <v>0</v>
      </c>
      <c r="H34" s="337">
        <v>0</v>
      </c>
      <c r="I34" s="26">
        <f>(B34*C34)*D34*21</f>
        <v>0</v>
      </c>
      <c r="J34" s="26">
        <f>(B34*E34)*F34*16</f>
        <v>0</v>
      </c>
      <c r="K34" s="26">
        <f>(B34*G34)*H34*13</f>
        <v>0</v>
      </c>
      <c r="L34" s="263"/>
      <c r="M34" s="3"/>
      <c r="N34" s="1"/>
      <c r="O34" s="1"/>
      <c r="P34" s="14"/>
      <c r="Q34" s="14"/>
      <c r="R34" s="14"/>
    </row>
    <row r="35" spans="1:18" ht="15.75" thickBot="1">
      <c r="A35" s="1"/>
      <c r="B35" s="1"/>
      <c r="C35" s="5" t="s">
        <v>122</v>
      </c>
      <c r="D35" s="1"/>
      <c r="E35" s="1"/>
      <c r="F35" s="1"/>
      <c r="G35" s="1"/>
      <c r="H35" s="1"/>
      <c r="I35" s="334">
        <f>SUM(I32:I34)</f>
        <v>0</v>
      </c>
      <c r="J35" s="334">
        <f>SUM(J32:J34)</f>
        <v>0</v>
      </c>
      <c r="K35" s="334">
        <f>SUM(K32:K34)</f>
        <v>0</v>
      </c>
      <c r="L35" s="263"/>
      <c r="M35" s="41"/>
      <c r="N35" s="1"/>
      <c r="O35" s="1"/>
      <c r="P35" s="14"/>
      <c r="Q35" s="14"/>
      <c r="R35" s="14"/>
    </row>
    <row r="36" spans="1:18" ht="16.5" thickTop="1" thickBot="1">
      <c r="A36" s="1"/>
      <c r="B36" s="1"/>
      <c r="C36" s="5" t="s">
        <v>95</v>
      </c>
      <c r="D36" s="1"/>
      <c r="E36" s="1"/>
      <c r="F36" s="1"/>
      <c r="G36" s="1"/>
      <c r="H36" s="1"/>
      <c r="I36" s="287">
        <f>SUM(I35:K35)</f>
        <v>0</v>
      </c>
      <c r="J36" s="288"/>
      <c r="K36" s="289"/>
      <c r="L36" s="263"/>
      <c r="M36" s="490"/>
      <c r="N36" s="50"/>
      <c r="O36" s="1"/>
      <c r="P36" s="490"/>
      <c r="Q36" s="490"/>
      <c r="R36" s="490"/>
    </row>
    <row r="37" spans="1:18" ht="15.75" thickTop="1">
      <c r="A37" s="1"/>
      <c r="B37" s="1"/>
      <c r="C37" s="5"/>
      <c r="D37" s="1"/>
      <c r="E37" s="1"/>
      <c r="F37" s="1"/>
      <c r="G37" s="1"/>
      <c r="H37" s="1"/>
      <c r="I37" s="452" t="s">
        <v>123</v>
      </c>
      <c r="J37" s="452"/>
      <c r="K37" s="452"/>
      <c r="L37" s="14"/>
      <c r="M37" s="257"/>
      <c r="N37" s="257"/>
      <c r="O37" s="257"/>
      <c r="P37" s="50"/>
      <c r="Q37" s="50"/>
      <c r="R37" s="50"/>
    </row>
    <row r="38" spans="1:18" ht="15.75" thickBot="1">
      <c r="A38" s="1"/>
      <c r="B38" s="1"/>
      <c r="C38" s="5"/>
      <c r="D38" s="1"/>
      <c r="E38" s="1"/>
      <c r="F38" s="1"/>
      <c r="G38" s="1"/>
      <c r="H38" s="1"/>
      <c r="I38" s="50"/>
      <c r="J38" s="50"/>
      <c r="K38" s="50"/>
      <c r="L38" s="14"/>
      <c r="M38" s="257"/>
      <c r="N38" s="257"/>
      <c r="O38" s="257"/>
      <c r="P38" s="50"/>
      <c r="Q38" s="50"/>
      <c r="R38" s="50"/>
    </row>
    <row r="39" spans="1:18" ht="52.5" thickBot="1">
      <c r="A39" s="333" t="s">
        <v>92</v>
      </c>
      <c r="B39" s="339" t="s">
        <v>93</v>
      </c>
      <c r="C39" s="93" t="s">
        <v>73</v>
      </c>
      <c r="D39" s="335" t="s">
        <v>118</v>
      </c>
      <c r="E39" s="93" t="s">
        <v>74</v>
      </c>
      <c r="F39" s="335" t="s">
        <v>118</v>
      </c>
      <c r="G39" s="93" t="s">
        <v>75</v>
      </c>
      <c r="H39" s="335" t="s">
        <v>118</v>
      </c>
      <c r="I39" s="93" t="s">
        <v>124</v>
      </c>
      <c r="J39" s="335" t="s">
        <v>125</v>
      </c>
      <c r="K39" s="93" t="s">
        <v>126</v>
      </c>
      <c r="L39" s="92" t="s">
        <v>127</v>
      </c>
      <c r="M39" s="93" t="s">
        <v>128</v>
      </c>
      <c r="N39" s="93" t="s">
        <v>129</v>
      </c>
      <c r="O39" s="257"/>
      <c r="P39" s="50"/>
      <c r="Q39" s="50"/>
      <c r="R39" s="50"/>
    </row>
    <row r="40" spans="1:18" ht="15.75" thickBot="1">
      <c r="A40" s="340" t="s">
        <v>306</v>
      </c>
      <c r="B40" s="182">
        <v>0</v>
      </c>
      <c r="C40" s="205">
        <v>0</v>
      </c>
      <c r="D40" s="342">
        <v>0</v>
      </c>
      <c r="E40" s="205">
        <v>0</v>
      </c>
      <c r="F40" s="342">
        <v>0</v>
      </c>
      <c r="G40" s="205">
        <v>0</v>
      </c>
      <c r="H40" s="343">
        <v>0</v>
      </c>
      <c r="I40" s="344">
        <v>0</v>
      </c>
      <c r="J40" s="344">
        <v>0</v>
      </c>
      <c r="K40" s="344">
        <v>0</v>
      </c>
      <c r="L40" s="94">
        <f>((B40*C40)*D40)*I40</f>
        <v>0</v>
      </c>
      <c r="M40" s="26">
        <f>((B40*E40)*F40)*J40</f>
        <v>0</v>
      </c>
      <c r="N40" s="26">
        <f>((B40*G40)*H40)*K40</f>
        <v>0</v>
      </c>
      <c r="O40" s="257"/>
      <c r="P40" s="50"/>
      <c r="Q40" s="50"/>
      <c r="R40" s="50"/>
    </row>
    <row r="41" spans="1:18" ht="16.5" thickTop="1" thickBot="1">
      <c r="A41" s="1"/>
      <c r="B41" s="1"/>
      <c r="C41" s="5" t="s">
        <v>130</v>
      </c>
      <c r="D41" s="1"/>
      <c r="E41" s="1"/>
      <c r="F41" s="1"/>
      <c r="G41" s="1"/>
      <c r="H41" s="1"/>
      <c r="I41" s="50"/>
      <c r="J41" s="50"/>
      <c r="K41" s="50"/>
      <c r="L41" s="288">
        <f>SUM(L40:N40)</f>
        <v>0</v>
      </c>
      <c r="M41" s="288"/>
      <c r="N41" s="288"/>
      <c r="O41" s="257"/>
      <c r="P41" s="50"/>
      <c r="Q41" s="50"/>
      <c r="R41" s="50"/>
    </row>
    <row r="42" spans="1:18" ht="15.75" thickTop="1">
      <c r="A42" s="1"/>
      <c r="B42" s="1"/>
      <c r="C42" s="5" t="s">
        <v>131</v>
      </c>
      <c r="D42" s="1"/>
      <c r="E42" s="1"/>
      <c r="F42" s="1"/>
      <c r="G42" s="1"/>
      <c r="H42" s="1"/>
      <c r="I42" s="50"/>
      <c r="J42" s="50"/>
      <c r="K42" s="50"/>
      <c r="L42" s="452" t="s">
        <v>123</v>
      </c>
      <c r="M42" s="452"/>
      <c r="N42" s="452"/>
      <c r="O42" s="257"/>
      <c r="P42" s="50"/>
      <c r="Q42" s="50"/>
      <c r="R42" s="50"/>
    </row>
    <row r="43" spans="1:18" ht="15.75" thickBot="1">
      <c r="A43" s="1"/>
      <c r="B43" s="1"/>
      <c r="C43" s="5"/>
      <c r="D43" s="1"/>
      <c r="E43" s="1"/>
      <c r="F43" s="1"/>
      <c r="G43" s="1"/>
      <c r="H43" s="1"/>
      <c r="I43" s="50"/>
      <c r="J43" s="50"/>
      <c r="K43" s="50"/>
      <c r="L43" s="14"/>
      <c r="M43" s="257"/>
      <c r="N43" s="257"/>
      <c r="O43" s="257"/>
      <c r="P43" s="50"/>
      <c r="Q43" s="50"/>
      <c r="R43" s="50"/>
    </row>
    <row r="44" spans="1:18">
      <c r="A44" s="453" t="s">
        <v>333</v>
      </c>
      <c r="B44" s="454"/>
      <c r="C44" s="457" t="s">
        <v>67</v>
      </c>
      <c r="D44" s="458"/>
      <c r="E44" s="458"/>
      <c r="F44" s="458"/>
      <c r="G44" s="458"/>
      <c r="H44" s="458"/>
      <c r="L44" s="421" t="s">
        <v>68</v>
      </c>
      <c r="M44" s="258"/>
      <c r="N44" s="259"/>
      <c r="O44" s="257"/>
      <c r="P44" s="50"/>
      <c r="Q44" s="50"/>
      <c r="R44" s="50"/>
    </row>
    <row r="45" spans="1:18" ht="39.95" customHeight="1" thickBot="1">
      <c r="A45" s="455"/>
      <c r="B45" s="456"/>
      <c r="C45" s="299" t="s">
        <v>69</v>
      </c>
      <c r="D45" s="23"/>
      <c r="E45" s="23"/>
      <c r="F45" s="23"/>
      <c r="G45" s="23"/>
      <c r="H45" s="23"/>
      <c r="L45" s="23" t="s">
        <v>91</v>
      </c>
      <c r="M45" s="23"/>
      <c r="N45" s="23"/>
      <c r="O45" s="257"/>
      <c r="P45" s="50"/>
      <c r="Q45" s="50"/>
      <c r="R45" s="50"/>
    </row>
    <row r="46" spans="1:18" ht="51.75">
      <c r="A46" s="345"/>
      <c r="B46" s="38" t="s">
        <v>93</v>
      </c>
      <c r="C46" s="93" t="s">
        <v>73</v>
      </c>
      <c r="D46" s="335" t="s">
        <v>118</v>
      </c>
      <c r="E46" s="93" t="s">
        <v>74</v>
      </c>
      <c r="F46" s="335" t="s">
        <v>118</v>
      </c>
      <c r="G46" s="93" t="s">
        <v>75</v>
      </c>
      <c r="H46" s="335" t="s">
        <v>118</v>
      </c>
      <c r="I46" s="93" t="s">
        <v>132</v>
      </c>
      <c r="J46" s="335" t="s">
        <v>133</v>
      </c>
      <c r="K46" s="93" t="s">
        <v>134</v>
      </c>
      <c r="L46" s="92" t="s">
        <v>127</v>
      </c>
      <c r="M46" s="93" t="s">
        <v>135</v>
      </c>
      <c r="N46" s="93" t="s">
        <v>136</v>
      </c>
      <c r="O46" s="257"/>
      <c r="P46" s="50"/>
      <c r="Q46" s="50"/>
      <c r="R46" s="50"/>
    </row>
    <row r="47" spans="1:18">
      <c r="A47" s="336" t="s">
        <v>296</v>
      </c>
      <c r="B47" s="182">
        <v>0</v>
      </c>
      <c r="C47" s="205">
        <v>0</v>
      </c>
      <c r="D47" s="342">
        <v>0</v>
      </c>
      <c r="E47" s="205">
        <v>0</v>
      </c>
      <c r="F47" s="342">
        <v>0</v>
      </c>
      <c r="G47" s="205">
        <v>0</v>
      </c>
      <c r="H47" s="343">
        <v>0</v>
      </c>
      <c r="I47" s="344">
        <v>0</v>
      </c>
      <c r="J47" s="344">
        <v>0</v>
      </c>
      <c r="K47" s="344">
        <v>0</v>
      </c>
      <c r="L47" s="94">
        <f>((B47*C47)*D47)*I47</f>
        <v>0</v>
      </c>
      <c r="M47" s="26">
        <f>((B47*E47)*F47)*J47</f>
        <v>0</v>
      </c>
      <c r="N47" s="26">
        <f>((B47*G47)*H47)*K47</f>
        <v>0</v>
      </c>
      <c r="O47" s="257"/>
      <c r="P47" s="50"/>
      <c r="Q47" s="50"/>
      <c r="R47" s="50"/>
    </row>
    <row r="48" spans="1:18">
      <c r="A48" s="336" t="s">
        <v>297</v>
      </c>
      <c r="B48" s="182">
        <v>0</v>
      </c>
      <c r="C48" s="205">
        <v>0</v>
      </c>
      <c r="D48" s="342">
        <v>0</v>
      </c>
      <c r="E48" s="205">
        <v>0</v>
      </c>
      <c r="F48" s="342">
        <v>0</v>
      </c>
      <c r="G48" s="205">
        <v>0</v>
      </c>
      <c r="H48" s="343">
        <v>0</v>
      </c>
      <c r="I48" s="344">
        <v>0</v>
      </c>
      <c r="J48" s="344">
        <v>0</v>
      </c>
      <c r="K48" s="344">
        <v>0</v>
      </c>
      <c r="L48" s="94">
        <f>((B48*C48)*D48)*I48</f>
        <v>0</v>
      </c>
      <c r="M48" s="26">
        <f>((B48*E48)*F48)*J48</f>
        <v>0</v>
      </c>
      <c r="N48" s="26">
        <f>((B48*G48)*H48)*K48</f>
        <v>0</v>
      </c>
      <c r="O48" s="257"/>
      <c r="P48" s="50"/>
      <c r="Q48" s="50"/>
      <c r="R48" s="50"/>
    </row>
    <row r="49" spans="1:18">
      <c r="A49" s="336" t="s">
        <v>298</v>
      </c>
      <c r="B49" s="182">
        <v>0</v>
      </c>
      <c r="C49" s="205">
        <v>0</v>
      </c>
      <c r="D49" s="342">
        <v>0</v>
      </c>
      <c r="E49" s="205">
        <v>0</v>
      </c>
      <c r="F49" s="342">
        <v>0</v>
      </c>
      <c r="G49" s="205">
        <v>0</v>
      </c>
      <c r="H49" s="343">
        <v>0</v>
      </c>
      <c r="I49" s="344">
        <v>0</v>
      </c>
      <c r="J49" s="344">
        <v>0</v>
      </c>
      <c r="K49" s="344">
        <v>0</v>
      </c>
      <c r="L49" s="94">
        <f>((B49*C49)*D49)*I49</f>
        <v>0</v>
      </c>
      <c r="M49" s="26">
        <f>((B49*E49)*F49)*J49</f>
        <v>0</v>
      </c>
      <c r="N49" s="26">
        <f>((B49*G49)*H49)*K49</f>
        <v>0</v>
      </c>
      <c r="O49" s="257"/>
      <c r="P49" s="50"/>
      <c r="Q49" s="50"/>
      <c r="R49" s="50"/>
    </row>
    <row r="50" spans="1:18" ht="15.75" thickBot="1">
      <c r="A50" s="1"/>
      <c r="B50" s="1"/>
      <c r="C50" s="5" t="s">
        <v>130</v>
      </c>
      <c r="D50" s="1"/>
      <c r="E50" s="1"/>
      <c r="F50" s="1"/>
      <c r="G50" s="1"/>
      <c r="H50" s="1"/>
      <c r="L50" s="52">
        <f>SUM(L47:L49)</f>
        <v>0</v>
      </c>
      <c r="M50" s="52">
        <f>SUM(M47:M49)</f>
        <v>0</v>
      </c>
      <c r="N50" s="52">
        <f>SUM(N47:N49)</f>
        <v>0</v>
      </c>
      <c r="O50" s="257"/>
      <c r="P50" s="50"/>
      <c r="Q50" s="50"/>
      <c r="R50" s="50"/>
    </row>
    <row r="51" spans="1:18" ht="16.5" thickTop="1" thickBot="1">
      <c r="A51" s="1"/>
      <c r="B51" s="1"/>
      <c r="C51" s="5" t="s">
        <v>131</v>
      </c>
      <c r="D51" s="1"/>
      <c r="E51" s="1"/>
      <c r="F51" s="1"/>
      <c r="G51" s="1"/>
      <c r="H51" s="1"/>
      <c r="L51" s="290">
        <f>SUM(L50:N50)</f>
        <v>0</v>
      </c>
      <c r="M51" s="290"/>
      <c r="N51" s="290"/>
      <c r="O51" s="257"/>
      <c r="P51" s="50"/>
      <c r="Q51" s="50"/>
      <c r="R51" s="50"/>
    </row>
    <row r="52" spans="1:18" ht="15.75" thickTop="1">
      <c r="A52" s="1"/>
      <c r="B52" s="1"/>
      <c r="C52" s="5"/>
      <c r="D52" s="1"/>
      <c r="E52" s="1"/>
      <c r="F52" s="1"/>
      <c r="G52" s="1"/>
      <c r="H52" s="1"/>
      <c r="L52" s="452" t="s">
        <v>123</v>
      </c>
      <c r="M52" s="452"/>
      <c r="N52" s="452"/>
      <c r="O52" s="257"/>
      <c r="P52" s="50"/>
      <c r="Q52" s="50"/>
      <c r="R52" s="50"/>
    </row>
    <row r="53" spans="1:18" ht="15.75" thickBot="1">
      <c r="A53" s="1"/>
      <c r="B53" s="1"/>
      <c r="C53" s="5"/>
      <c r="D53" s="1"/>
      <c r="E53" s="1"/>
      <c r="F53" s="1"/>
      <c r="G53" s="1"/>
      <c r="H53" s="1"/>
      <c r="I53" s="50"/>
      <c r="J53" s="50"/>
      <c r="K53" s="50"/>
      <c r="L53" s="260"/>
      <c r="M53" s="261"/>
      <c r="N53" s="261"/>
      <c r="O53" s="257"/>
      <c r="P53" s="50"/>
      <c r="Q53" s="50"/>
      <c r="R53" s="50"/>
    </row>
    <row r="54" spans="1:18" ht="16.5" thickTop="1" thickBot="1">
      <c r="A54" s="1"/>
      <c r="B54" s="1"/>
      <c r="C54" s="5"/>
      <c r="D54" s="1"/>
      <c r="E54" s="1"/>
      <c r="F54" s="1"/>
      <c r="G54" s="1"/>
      <c r="H54" s="1"/>
      <c r="I54" s="50"/>
      <c r="J54" s="50"/>
      <c r="K54" s="50"/>
      <c r="L54" s="291">
        <f>I35+L41+L51</f>
        <v>0</v>
      </c>
      <c r="M54" s="291"/>
      <c r="N54" s="291"/>
      <c r="O54" s="257"/>
      <c r="P54" s="50"/>
      <c r="Q54" s="50"/>
      <c r="R54" s="50"/>
    </row>
    <row r="55" spans="1:18" ht="15.75" thickTop="1">
      <c r="A55" s="1"/>
      <c r="B55" s="1"/>
      <c r="C55" s="5"/>
      <c r="D55" s="1"/>
      <c r="E55" s="1"/>
      <c r="F55" s="1"/>
      <c r="G55" s="1"/>
      <c r="H55" s="1"/>
      <c r="I55" s="50"/>
      <c r="J55" s="50"/>
      <c r="K55" s="50"/>
      <c r="L55" s="29" t="s">
        <v>137</v>
      </c>
      <c r="M55" s="29"/>
      <c r="N55" s="29"/>
      <c r="O55" s="257"/>
      <c r="P55" s="50"/>
      <c r="Q55" s="50"/>
      <c r="R55" s="50"/>
    </row>
    <row r="56" spans="1:18">
      <c r="A56" s="1"/>
      <c r="B56" s="1"/>
      <c r="C56" s="5"/>
      <c r="D56" s="1"/>
      <c r="E56" s="1"/>
      <c r="F56" s="1"/>
      <c r="G56" s="1"/>
      <c r="H56" s="1"/>
      <c r="I56" s="50"/>
      <c r="J56" s="50"/>
      <c r="K56" s="50"/>
      <c r="L56" s="29"/>
      <c r="M56" s="29"/>
      <c r="N56" s="29"/>
      <c r="O56" s="257"/>
      <c r="P56" s="50"/>
      <c r="Q56" s="50"/>
      <c r="R56" s="50"/>
    </row>
    <row r="57" spans="1:18" ht="15.75" thickBot="1">
      <c r="A57" s="420" t="s">
        <v>96</v>
      </c>
      <c r="B57" s="96"/>
      <c r="C57" s="5"/>
      <c r="D57" s="1"/>
      <c r="E57" s="1"/>
      <c r="F57" s="1"/>
      <c r="G57" s="1"/>
      <c r="H57" s="1"/>
      <c r="I57" s="50"/>
      <c r="J57" s="50"/>
      <c r="K57" s="50"/>
      <c r="L57" s="29"/>
      <c r="M57" s="29"/>
      <c r="N57" s="29"/>
      <c r="O57" s="257"/>
      <c r="P57" s="50"/>
      <c r="Q57" s="50"/>
      <c r="R57" s="50"/>
    </row>
    <row r="58" spans="1:18" ht="29.25" thickBot="1">
      <c r="A58" s="338" t="s">
        <v>97</v>
      </c>
      <c r="B58" s="352" t="s">
        <v>98</v>
      </c>
      <c r="C58" s="1"/>
      <c r="D58" s="1"/>
      <c r="E58" s="1"/>
      <c r="F58" s="18"/>
      <c r="G58" s="1"/>
      <c r="H58" s="1"/>
      <c r="I58" s="50"/>
      <c r="J58" s="50"/>
      <c r="K58" s="50"/>
      <c r="L58" s="29"/>
      <c r="M58" s="29"/>
      <c r="N58" s="29"/>
      <c r="O58" s="257"/>
      <c r="P58" s="50"/>
      <c r="Q58" s="50"/>
      <c r="R58" s="50"/>
    </row>
    <row r="59" spans="1:18">
      <c r="A59" s="81" t="s">
        <v>99</v>
      </c>
      <c r="B59" s="182">
        <v>0</v>
      </c>
      <c r="C59" s="1"/>
      <c r="D59" s="1"/>
      <c r="E59" s="1"/>
      <c r="F59" s="1"/>
      <c r="G59" s="1"/>
      <c r="H59" s="1"/>
      <c r="I59" s="50"/>
      <c r="J59" s="50"/>
      <c r="K59" s="50"/>
      <c r="L59" s="29"/>
      <c r="M59" s="29"/>
      <c r="N59" s="29"/>
      <c r="O59" s="257"/>
      <c r="P59" s="50"/>
      <c r="Q59" s="50"/>
      <c r="R59" s="50"/>
    </row>
    <row r="60" spans="1:18">
      <c r="A60" s="19" t="s">
        <v>100</v>
      </c>
      <c r="B60" s="182">
        <v>0</v>
      </c>
      <c r="D60" s="257" t="s">
        <v>101</v>
      </c>
      <c r="E60" s="257"/>
      <c r="F60" s="257"/>
      <c r="G60" s="257"/>
      <c r="H60" s="1"/>
      <c r="I60" s="50"/>
      <c r="J60" s="50"/>
      <c r="K60" s="50"/>
      <c r="L60" s="29"/>
      <c r="M60" s="29"/>
      <c r="N60" s="29"/>
      <c r="O60" s="257"/>
      <c r="P60" s="50"/>
      <c r="Q60" s="50"/>
      <c r="R60" s="50"/>
    </row>
    <row r="61" spans="1:18">
      <c r="A61" s="19" t="s">
        <v>102</v>
      </c>
      <c r="B61" s="182">
        <v>0</v>
      </c>
      <c r="C61" s="50"/>
      <c r="D61" s="50"/>
      <c r="I61" s="50"/>
      <c r="J61" s="50"/>
      <c r="K61" s="50"/>
      <c r="L61" s="29"/>
      <c r="M61" s="29"/>
      <c r="N61" s="29"/>
      <c r="O61" s="257"/>
      <c r="P61" s="50"/>
      <c r="Q61" s="50"/>
      <c r="R61" s="50"/>
    </row>
    <row r="62" spans="1:18">
      <c r="A62" s="19" t="s">
        <v>138</v>
      </c>
      <c r="B62" s="182">
        <v>0</v>
      </c>
      <c r="C62" s="1"/>
      <c r="D62" s="1"/>
      <c r="E62" s="1"/>
      <c r="F62" s="1"/>
      <c r="G62" s="1"/>
      <c r="H62" s="1"/>
      <c r="I62" s="50"/>
      <c r="J62" s="50"/>
      <c r="K62" s="50"/>
      <c r="L62" s="29"/>
      <c r="M62" s="29"/>
      <c r="N62" s="29"/>
      <c r="O62" s="257"/>
      <c r="P62" s="50"/>
      <c r="Q62" s="50"/>
      <c r="R62" s="50"/>
    </row>
    <row r="63" spans="1:18">
      <c r="A63" s="1"/>
      <c r="B63" s="1"/>
      <c r="C63" s="5"/>
      <c r="D63" s="1"/>
      <c r="E63" s="1"/>
      <c r="F63" s="1"/>
      <c r="G63" s="1"/>
      <c r="H63" s="1"/>
      <c r="I63" s="50"/>
      <c r="J63" s="50"/>
      <c r="K63" s="50"/>
      <c r="L63" s="29"/>
      <c r="M63" s="29"/>
      <c r="N63" s="29"/>
      <c r="O63" s="257"/>
      <c r="P63" s="50"/>
      <c r="Q63" s="50"/>
      <c r="R63" s="50"/>
    </row>
    <row r="65" spans="1:18" ht="15.75">
      <c r="A65" s="419" t="s">
        <v>103</v>
      </c>
      <c r="B65" s="1"/>
      <c r="C65" s="5"/>
      <c r="D65" s="1"/>
      <c r="E65" s="1"/>
      <c r="F65" s="1"/>
      <c r="G65" s="1"/>
      <c r="H65" s="1"/>
      <c r="I65" s="50"/>
      <c r="J65" s="50"/>
      <c r="K65" s="50"/>
      <c r="L65" s="14"/>
      <c r="M65" s="257"/>
      <c r="N65" s="257"/>
      <c r="O65" s="257"/>
      <c r="P65" s="50"/>
      <c r="Q65" s="50"/>
      <c r="R65" s="50"/>
    </row>
    <row r="66" spans="1:18">
      <c r="A66" s="1"/>
      <c r="B66" s="1"/>
      <c r="C66" s="5"/>
      <c r="D66" s="1"/>
      <c r="E66" s="1"/>
      <c r="F66" s="1"/>
      <c r="G66" s="1"/>
      <c r="H66" s="1"/>
      <c r="I66" s="50"/>
      <c r="J66" s="50"/>
      <c r="K66" s="50"/>
      <c r="L66" s="14"/>
      <c r="M66" s="257"/>
      <c r="N66" s="257"/>
      <c r="O66" s="257"/>
      <c r="P66" s="50"/>
      <c r="Q66" s="50"/>
      <c r="R66" s="50"/>
    </row>
    <row r="67" spans="1:18">
      <c r="A67" s="463"/>
      <c r="B67" s="463"/>
      <c r="C67" s="465" t="s">
        <v>67</v>
      </c>
      <c r="D67" s="466"/>
      <c r="E67" s="466"/>
      <c r="F67" s="466"/>
      <c r="G67" s="466"/>
      <c r="H67" s="457"/>
      <c r="I67" s="467" t="s">
        <v>68</v>
      </c>
      <c r="J67" s="468"/>
      <c r="K67" s="469"/>
      <c r="L67" s="265"/>
      <c r="M67" s="245"/>
      <c r="N67" s="27"/>
      <c r="O67" s="27"/>
      <c r="P67" s="39"/>
      <c r="Q67" s="35"/>
      <c r="R67" s="35"/>
    </row>
    <row r="68" spans="1:18" ht="15.75" thickBot="1">
      <c r="A68" s="463"/>
      <c r="B68" s="463"/>
      <c r="C68" s="470" t="s">
        <v>69</v>
      </c>
      <c r="D68" s="471"/>
      <c r="E68" s="471"/>
      <c r="F68" s="471"/>
      <c r="G68" s="471"/>
      <c r="H68" s="472"/>
      <c r="I68" s="470" t="s">
        <v>91</v>
      </c>
      <c r="J68" s="471"/>
      <c r="K68" s="472"/>
      <c r="L68" s="265"/>
      <c r="M68" s="262"/>
      <c r="N68" s="31"/>
      <c r="O68" s="31"/>
      <c r="P68" s="31"/>
      <c r="Q68" s="31"/>
      <c r="R68" s="31"/>
    </row>
    <row r="69" spans="1:18" ht="64.5" thickBot="1">
      <c r="A69" s="341" t="s">
        <v>139</v>
      </c>
      <c r="B69" s="299" t="s">
        <v>93</v>
      </c>
      <c r="C69" s="93" t="s">
        <v>73</v>
      </c>
      <c r="D69" s="335" t="s">
        <v>94</v>
      </c>
      <c r="E69" s="93" t="s">
        <v>74</v>
      </c>
      <c r="F69" s="335" t="s">
        <v>94</v>
      </c>
      <c r="G69" s="93" t="s">
        <v>75</v>
      </c>
      <c r="H69" s="335" t="s">
        <v>94</v>
      </c>
      <c r="I69" s="264" t="s">
        <v>140</v>
      </c>
      <c r="J69" s="264" t="s">
        <v>141</v>
      </c>
      <c r="K69" s="264" t="s">
        <v>142</v>
      </c>
      <c r="L69" s="265"/>
      <c r="M69" s="1"/>
      <c r="N69" s="1"/>
      <c r="O69" s="1"/>
      <c r="P69" s="34"/>
      <c r="Q69" s="34"/>
      <c r="R69" s="34"/>
    </row>
    <row r="70" spans="1:18" ht="29.25">
      <c r="A70" s="354" t="s">
        <v>307</v>
      </c>
      <c r="B70" s="182">
        <v>0</v>
      </c>
      <c r="C70" s="205">
        <v>0</v>
      </c>
      <c r="D70" s="205">
        <v>0</v>
      </c>
      <c r="E70" s="205">
        <v>0</v>
      </c>
      <c r="F70" s="205">
        <v>0</v>
      </c>
      <c r="G70" s="205">
        <v>0</v>
      </c>
      <c r="H70" s="337">
        <v>0</v>
      </c>
      <c r="I70" s="26">
        <f>(B70*C70)*D70*21</f>
        <v>0</v>
      </c>
      <c r="J70" s="26">
        <f>(B70*E70)*F70*16</f>
        <v>0</v>
      </c>
      <c r="K70" s="26">
        <f>(B70*G70)*H70*13</f>
        <v>0</v>
      </c>
      <c r="L70" s="265"/>
      <c r="M70" s="1"/>
      <c r="N70" s="1"/>
      <c r="O70" s="1"/>
      <c r="P70" s="34"/>
      <c r="Q70" s="34"/>
      <c r="R70" s="34"/>
    </row>
    <row r="71" spans="1:18" ht="29.25">
      <c r="A71" s="353" t="s">
        <v>308</v>
      </c>
      <c r="B71" s="182">
        <v>0</v>
      </c>
      <c r="C71" s="205">
        <v>0</v>
      </c>
      <c r="D71" s="205">
        <v>0</v>
      </c>
      <c r="E71" s="205">
        <v>0</v>
      </c>
      <c r="F71" s="205">
        <v>0</v>
      </c>
      <c r="G71" s="205">
        <v>0</v>
      </c>
      <c r="H71" s="337">
        <v>0</v>
      </c>
      <c r="I71" s="26">
        <f>(B71*C71)*D71*21</f>
        <v>0</v>
      </c>
      <c r="J71" s="26">
        <f>(B71*E71)*F71*16</f>
        <v>0</v>
      </c>
      <c r="K71" s="26">
        <f>(B71*G71)*H71*13</f>
        <v>0</v>
      </c>
      <c r="L71" s="265"/>
      <c r="M71" s="1"/>
      <c r="N71" s="1"/>
      <c r="O71" s="1"/>
      <c r="P71" s="14"/>
      <c r="Q71" s="14"/>
      <c r="R71" s="14"/>
    </row>
    <row r="72" spans="1:18">
      <c r="A72" s="19" t="s">
        <v>309</v>
      </c>
      <c r="B72" s="182">
        <v>0</v>
      </c>
      <c r="C72" s="205">
        <v>0</v>
      </c>
      <c r="D72" s="205">
        <v>0</v>
      </c>
      <c r="E72" s="205">
        <v>0</v>
      </c>
      <c r="F72" s="205">
        <v>0</v>
      </c>
      <c r="G72" s="205">
        <v>0</v>
      </c>
      <c r="H72" s="337">
        <v>0</v>
      </c>
      <c r="I72" s="26">
        <f>(B72*C72)*D72*21</f>
        <v>0</v>
      </c>
      <c r="J72" s="26">
        <f>(B72*E72)*F72*16</f>
        <v>0</v>
      </c>
      <c r="K72" s="26">
        <f>(B72*G72)*H72*13</f>
        <v>0</v>
      </c>
      <c r="L72" s="265"/>
      <c r="M72" s="1"/>
      <c r="N72" s="1"/>
      <c r="O72" s="1"/>
      <c r="P72" s="14"/>
      <c r="Q72" s="14"/>
      <c r="R72" s="14"/>
    </row>
    <row r="73" spans="1:18">
      <c r="A73" s="19" t="s">
        <v>310</v>
      </c>
      <c r="B73" s="182">
        <v>0</v>
      </c>
      <c r="C73" s="205">
        <v>0</v>
      </c>
      <c r="D73" s="205">
        <v>0</v>
      </c>
      <c r="E73" s="205">
        <v>0</v>
      </c>
      <c r="F73" s="205">
        <v>0</v>
      </c>
      <c r="G73" s="205">
        <v>0</v>
      </c>
      <c r="H73" s="337">
        <v>0</v>
      </c>
      <c r="I73" s="26">
        <f>(B73*C73)*D73*21</f>
        <v>0</v>
      </c>
      <c r="J73" s="26">
        <f>(B73*E73)*F73*16</f>
        <v>0</v>
      </c>
      <c r="K73" s="26">
        <f>(B73*G73)*H73*13</f>
        <v>0</v>
      </c>
      <c r="L73" s="265"/>
      <c r="M73" s="1"/>
      <c r="N73" s="1"/>
      <c r="O73" s="1"/>
      <c r="P73" s="14"/>
      <c r="Q73" s="14"/>
      <c r="R73" s="14"/>
    </row>
    <row r="74" spans="1:18">
      <c r="A74" s="19" t="s">
        <v>311</v>
      </c>
      <c r="B74" s="182">
        <v>0</v>
      </c>
      <c r="C74" s="205">
        <v>0</v>
      </c>
      <c r="D74" s="205">
        <v>0</v>
      </c>
      <c r="E74" s="205">
        <v>0</v>
      </c>
      <c r="F74" s="205">
        <v>0</v>
      </c>
      <c r="G74" s="205">
        <v>0</v>
      </c>
      <c r="H74" s="337">
        <v>0</v>
      </c>
      <c r="I74" s="26">
        <f>(B74*C74)*D74*21</f>
        <v>0</v>
      </c>
      <c r="J74" s="26">
        <f>(B74*E74)*F74*16</f>
        <v>0</v>
      </c>
      <c r="K74" s="26">
        <f>(B74*G74)*H74*13</f>
        <v>0</v>
      </c>
      <c r="L74" s="265"/>
      <c r="M74" s="3"/>
      <c r="N74" s="1"/>
      <c r="O74" s="1"/>
      <c r="P74" s="14"/>
      <c r="Q74" s="14"/>
      <c r="R74" s="14"/>
    </row>
    <row r="75" spans="1:18" ht="15.75" thickBot="1">
      <c r="A75" s="1"/>
      <c r="B75" s="1"/>
      <c r="C75" s="5"/>
      <c r="D75" s="1"/>
      <c r="E75" s="1"/>
      <c r="F75" s="1"/>
      <c r="G75" s="1"/>
      <c r="H75" s="1"/>
      <c r="I75" s="334">
        <f>SUM(I71:I74)</f>
        <v>0</v>
      </c>
      <c r="J75" s="334">
        <f>SUM(J71:J74)</f>
        <v>0</v>
      </c>
      <c r="K75" s="334">
        <f>SUM(K71:K74)</f>
        <v>0</v>
      </c>
      <c r="L75" s="265"/>
      <c r="M75" s="41"/>
      <c r="N75" s="1"/>
      <c r="O75" s="1"/>
      <c r="P75" s="14"/>
      <c r="Q75" s="14"/>
      <c r="R75" s="14"/>
    </row>
    <row r="76" spans="1:18" ht="16.5" thickTop="1" thickBot="1">
      <c r="A76" s="1"/>
      <c r="B76" s="1"/>
      <c r="C76" s="5"/>
      <c r="D76" s="1"/>
      <c r="E76" s="1"/>
      <c r="F76" s="1"/>
      <c r="G76" s="1"/>
      <c r="H76" s="1"/>
      <c r="I76" s="284">
        <f>SUM(I75:K75)</f>
        <v>0</v>
      </c>
      <c r="J76" s="290"/>
      <c r="K76" s="292"/>
      <c r="L76" s="265"/>
      <c r="M76" s="490"/>
      <c r="N76" s="50"/>
      <c r="O76" s="1"/>
      <c r="P76" s="490"/>
      <c r="Q76" s="490"/>
      <c r="R76" s="490"/>
    </row>
    <row r="77" spans="1:18" ht="15.75" thickTop="1">
      <c r="A77" s="1"/>
      <c r="B77" s="1"/>
      <c r="C77" s="5"/>
      <c r="D77" s="1"/>
      <c r="E77" s="1"/>
      <c r="F77" s="1"/>
      <c r="G77" s="1"/>
      <c r="H77" s="1"/>
      <c r="I77" s="473" t="s">
        <v>90</v>
      </c>
      <c r="J77" s="473"/>
      <c r="K77" s="473"/>
      <c r="L77" s="14"/>
      <c r="M77" s="257"/>
      <c r="N77" s="257"/>
      <c r="O77" s="257"/>
      <c r="P77" s="50"/>
      <c r="Q77" s="50"/>
      <c r="R77" s="50"/>
    </row>
    <row r="78" spans="1:16">
      <c r="A78" s="1"/>
      <c r="B78" s="1"/>
      <c r="C78" s="5"/>
      <c r="D78" s="1"/>
      <c r="E78" s="1"/>
      <c r="F78" s="1"/>
      <c r="G78" s="1"/>
      <c r="H78" s="1"/>
      <c r="I78" s="50"/>
      <c r="J78" s="50"/>
      <c r="K78" s="50"/>
      <c r="L78" s="14"/>
      <c r="M78" s="27"/>
      <c r="N78" s="1"/>
      <c r="O78" s="1"/>
      <c r="P78" s="1"/>
    </row>
    <row r="79" spans="1:18" ht="14.45" customHeight="1">
      <c r="A79" s="464"/>
      <c r="B79" s="464"/>
      <c r="C79" s="458" t="s">
        <v>67</v>
      </c>
      <c r="D79" s="458"/>
      <c r="E79" s="458"/>
      <c r="F79" s="458"/>
      <c r="G79" s="458"/>
      <c r="H79" s="465"/>
      <c r="I79" s="467" t="s">
        <v>68</v>
      </c>
      <c r="J79" s="468"/>
      <c r="K79" s="469"/>
      <c r="L79" s="266"/>
      <c r="M79" s="245"/>
      <c r="N79" s="245"/>
      <c r="O79" s="27"/>
      <c r="P79" s="39"/>
      <c r="Q79" s="35"/>
      <c r="R79" s="35"/>
    </row>
    <row r="80" spans="1:18" ht="15.75" thickBot="1">
      <c r="A80" s="464"/>
      <c r="B80" s="464"/>
      <c r="C80" s="474" t="s">
        <v>69</v>
      </c>
      <c r="D80" s="474"/>
      <c r="E80" s="474"/>
      <c r="F80" s="474"/>
      <c r="G80" s="474"/>
      <c r="H80" s="470"/>
      <c r="I80" s="470" t="s">
        <v>91</v>
      </c>
      <c r="J80" s="471"/>
      <c r="K80" s="472"/>
      <c r="L80" s="266"/>
      <c r="M80" s="262"/>
      <c r="N80" s="31"/>
      <c r="O80" s="31"/>
      <c r="P80" s="31"/>
      <c r="Q80" s="31"/>
      <c r="R80" s="31"/>
    </row>
    <row r="81" spans="1:18" ht="52.5" thickBot="1">
      <c r="A81" s="341" t="s">
        <v>143</v>
      </c>
      <c r="B81" s="299" t="s">
        <v>144</v>
      </c>
      <c r="C81" s="93" t="s">
        <v>73</v>
      </c>
      <c r="D81" s="335" t="s">
        <v>145</v>
      </c>
      <c r="E81" s="93" t="s">
        <v>74</v>
      </c>
      <c r="F81" s="335" t="s">
        <v>145</v>
      </c>
      <c r="G81" s="93" t="s">
        <v>75</v>
      </c>
      <c r="H81" s="335" t="s">
        <v>145</v>
      </c>
      <c r="I81" s="264" t="s">
        <v>289</v>
      </c>
      <c r="J81" s="264" t="s">
        <v>290</v>
      </c>
      <c r="K81" s="264" t="s">
        <v>291</v>
      </c>
      <c r="L81" s="266"/>
      <c r="M81" s="1"/>
      <c r="N81" s="1"/>
      <c r="O81" s="1"/>
      <c r="P81" s="34"/>
      <c r="Q81" s="34"/>
      <c r="R81" s="34"/>
    </row>
    <row r="82" spans="1:18">
      <c r="A82" s="81" t="s">
        <v>146</v>
      </c>
      <c r="B82" s="182">
        <v>0</v>
      </c>
      <c r="C82" s="205">
        <v>0</v>
      </c>
      <c r="D82" s="205">
        <v>0</v>
      </c>
      <c r="E82" s="205">
        <v>0</v>
      </c>
      <c r="F82" s="205">
        <v>0</v>
      </c>
      <c r="G82" s="205">
        <v>0</v>
      </c>
      <c r="H82" s="337">
        <v>0</v>
      </c>
      <c r="I82" s="26">
        <f>(B82*C82)*D82</f>
        <v>0</v>
      </c>
      <c r="J82" s="26">
        <f>(B82*E82)*F82</f>
        <v>0</v>
      </c>
      <c r="K82" s="26">
        <f>(B82*G82)*H82</f>
        <v>0</v>
      </c>
      <c r="L82" s="266"/>
      <c r="M82" s="1"/>
      <c r="N82" s="1"/>
      <c r="O82" s="1"/>
      <c r="P82" s="14"/>
      <c r="Q82" s="14"/>
      <c r="R82" s="14"/>
    </row>
    <row r="83" spans="1:18">
      <c r="A83" s="19" t="s">
        <v>147</v>
      </c>
      <c r="B83" s="182">
        <v>0</v>
      </c>
      <c r="C83" s="205">
        <v>0</v>
      </c>
      <c r="D83" s="205">
        <v>0</v>
      </c>
      <c r="E83" s="205">
        <v>0</v>
      </c>
      <c r="F83" s="205">
        <v>0</v>
      </c>
      <c r="G83" s="205">
        <v>0</v>
      </c>
      <c r="H83" s="337">
        <v>0</v>
      </c>
      <c r="I83" s="26">
        <f>(B83*C83)*D83</f>
        <v>0</v>
      </c>
      <c r="J83" s="26">
        <f>(B83*E83)*F83</f>
        <v>0</v>
      </c>
      <c r="K83" s="26">
        <f>(B83*G83)*H83</f>
        <v>0</v>
      </c>
      <c r="L83" s="266"/>
      <c r="M83" s="3"/>
      <c r="N83" s="1"/>
      <c r="O83" s="1"/>
      <c r="P83" s="14"/>
      <c r="Q83" s="14"/>
      <c r="R83" s="14"/>
    </row>
    <row r="84" spans="1:18" ht="15.75" thickBot="1">
      <c r="A84" s="1"/>
      <c r="B84" s="1"/>
      <c r="C84" s="5"/>
      <c r="D84" s="1"/>
      <c r="E84" s="1"/>
      <c r="F84" s="1"/>
      <c r="G84" s="1"/>
      <c r="H84" s="1"/>
      <c r="I84" s="334">
        <f>SUM(I82:I83)</f>
        <v>0</v>
      </c>
      <c r="J84" s="334">
        <f>SUM(J82:J83)</f>
        <v>0</v>
      </c>
      <c r="K84" s="334">
        <f>SUM(K82:K83)</f>
        <v>0</v>
      </c>
      <c r="L84" s="266"/>
      <c r="M84" s="41"/>
      <c r="N84" s="1"/>
      <c r="O84" s="1"/>
      <c r="P84" s="14"/>
      <c r="Q84" s="14"/>
      <c r="R84" s="14"/>
    </row>
    <row r="85" spans="1:18" ht="16.5" thickTop="1" thickBot="1">
      <c r="A85" s="1"/>
      <c r="B85" s="1"/>
      <c r="C85" s="5"/>
      <c r="D85" s="1"/>
      <c r="E85" s="1"/>
      <c r="F85" s="1"/>
      <c r="G85" s="1"/>
      <c r="H85" s="1"/>
      <c r="I85" s="284">
        <f>SUM(I84:K84)</f>
        <v>0</v>
      </c>
      <c r="J85" s="290"/>
      <c r="K85" s="292"/>
      <c r="L85" s="266"/>
      <c r="M85" s="490"/>
      <c r="N85" s="50"/>
      <c r="O85" s="1"/>
      <c r="P85" s="490"/>
      <c r="Q85" s="490"/>
      <c r="R85" s="490"/>
    </row>
    <row r="86" spans="1:18" ht="16.5" thickTop="1" thickBot="1">
      <c r="A86" s="1"/>
      <c r="B86" s="1"/>
      <c r="C86" s="5"/>
      <c r="D86" s="1"/>
      <c r="E86" s="1"/>
      <c r="F86" s="1"/>
      <c r="G86" s="1"/>
      <c r="H86" s="1"/>
      <c r="I86" s="452" t="s">
        <v>123</v>
      </c>
      <c r="J86" s="452"/>
      <c r="K86" s="452"/>
      <c r="L86" s="265"/>
      <c r="M86" s="257"/>
      <c r="N86" s="257"/>
      <c r="O86" s="257"/>
      <c r="P86" s="50"/>
      <c r="Q86" s="50"/>
      <c r="R86" s="50"/>
    </row>
    <row r="87" spans="7:15" ht="16.5" thickTop="1" thickBot="1">
      <c r="G87" s="1"/>
      <c r="H87" s="1"/>
      <c r="I87" s="293">
        <f>I76+I85</f>
        <v>0</v>
      </c>
      <c r="J87" s="291"/>
      <c r="K87" s="294"/>
      <c r="L87" s="14"/>
      <c r="M87" s="27"/>
      <c r="N87" s="1"/>
      <c r="O87" s="1"/>
    </row>
    <row r="88" spans="7:16" ht="15.75" thickTop="1">
      <c r="G88" s="1"/>
      <c r="H88" s="1"/>
      <c r="I88" s="267" t="s">
        <v>148</v>
      </c>
      <c r="J88" s="267"/>
      <c r="K88" s="267"/>
      <c r="L88" s="39"/>
      <c r="M88" s="1"/>
      <c r="N88" s="1"/>
      <c r="O88" s="1"/>
      <c r="P88" s="1"/>
    </row>
    <row r="89" spans="1:16">
      <c r="A89" s="1"/>
      <c r="B89" s="1"/>
      <c r="C89" s="1"/>
      <c r="D89" s="1"/>
      <c r="E89" s="1"/>
      <c r="F89" s="1"/>
      <c r="G89" s="1"/>
      <c r="H89" s="1"/>
      <c r="I89" s="1"/>
      <c r="J89" s="1"/>
      <c r="K89" s="1"/>
      <c r="L89" s="1"/>
      <c r="M89" s="1"/>
      <c r="N89" s="1"/>
      <c r="O89" s="1"/>
      <c r="P89" s="1"/>
    </row>
    <row r="90" spans="1:16">
      <c r="A90" s="1"/>
      <c r="B90" s="1"/>
      <c r="C90" s="1"/>
      <c r="D90" s="1"/>
      <c r="E90" s="1"/>
      <c r="F90" s="1"/>
      <c r="G90" s="1"/>
      <c r="H90" s="1"/>
      <c r="I90" s="1"/>
      <c r="J90" s="1"/>
      <c r="K90" s="1"/>
      <c r="L90" s="1"/>
      <c r="M90" s="1"/>
      <c r="N90" s="1"/>
      <c r="O90" s="1"/>
      <c r="P90" s="1"/>
    </row>
    <row r="91" spans="1:16" ht="15.75">
      <c r="A91" s="54" t="s">
        <v>104</v>
      </c>
      <c r="B91" s="1"/>
      <c r="C91" s="1"/>
      <c r="D91" s="1"/>
      <c r="E91" s="1"/>
      <c r="F91" s="1"/>
      <c r="G91" s="1"/>
      <c r="H91" s="1"/>
      <c r="I91" s="1"/>
      <c r="J91" s="1"/>
      <c r="K91" s="1"/>
      <c r="L91" s="1"/>
      <c r="M91" s="1"/>
      <c r="N91" s="1"/>
      <c r="O91" s="1"/>
      <c r="P91" s="1"/>
    </row>
    <row r="92" spans="1:16">
      <c r="A92" s="45" t="s">
        <v>149</v>
      </c>
      <c r="B92" s="29"/>
      <c r="C92" s="24"/>
      <c r="D92" s="24"/>
      <c r="E92" s="24"/>
      <c r="F92" s="24"/>
      <c r="G92" s="24"/>
      <c r="H92" s="24"/>
      <c r="I92" s="5"/>
      <c r="J92" s="5"/>
      <c r="K92" s="5"/>
      <c r="L92" s="5"/>
      <c r="M92" s="1"/>
      <c r="N92" s="1"/>
      <c r="O92" s="1"/>
      <c r="P92" s="1"/>
    </row>
    <row r="93" spans="1:16">
      <c r="A93" s="1"/>
      <c r="B93" s="29"/>
      <c r="C93" s="24"/>
      <c r="D93" s="24"/>
      <c r="E93" s="24"/>
      <c r="F93" s="24"/>
      <c r="G93" s="24"/>
      <c r="H93" s="24"/>
      <c r="I93" s="5"/>
      <c r="J93" s="5"/>
      <c r="K93" s="5"/>
      <c r="L93" s="5"/>
      <c r="M93" s="1"/>
      <c r="N93" s="1"/>
      <c r="O93" s="1"/>
      <c r="P93" s="1"/>
    </row>
    <row r="94" spans="1:16" ht="15.75" thickBot="1">
      <c r="A94" s="1"/>
      <c r="B94" s="29"/>
      <c r="C94" s="475" t="s">
        <v>105</v>
      </c>
      <c r="D94" s="475"/>
      <c r="E94" s="475"/>
      <c r="F94" s="475"/>
      <c r="G94" s="475"/>
      <c r="H94" s="475"/>
      <c r="I94" s="476" t="s">
        <v>106</v>
      </c>
      <c r="J94" s="477"/>
      <c r="K94" s="478"/>
      <c r="L94" s="46"/>
      <c r="M94" s="1"/>
      <c r="N94" s="1"/>
      <c r="O94" s="1"/>
      <c r="P94" s="1"/>
    </row>
    <row r="95" spans="1:16">
      <c r="A95" s="479" t="s">
        <v>71</v>
      </c>
      <c r="B95" s="480"/>
      <c r="C95" s="483" t="s">
        <v>107</v>
      </c>
      <c r="D95" s="282"/>
      <c r="E95" s="282" t="s">
        <v>108</v>
      </c>
      <c r="F95" s="282"/>
      <c r="G95" s="282" t="s">
        <v>109</v>
      </c>
      <c r="H95" s="282"/>
      <c r="I95" s="282" t="s">
        <v>107</v>
      </c>
      <c r="J95" s="282" t="s">
        <v>108</v>
      </c>
      <c r="K95" s="282" t="s">
        <v>109</v>
      </c>
      <c r="L95" s="25"/>
      <c r="M95" s="1"/>
      <c r="N95" s="1"/>
      <c r="O95" s="1"/>
      <c r="P95" s="1"/>
    </row>
    <row r="96" spans="1:16" ht="36.75" thickBot="1">
      <c r="A96" s="481"/>
      <c r="B96" s="482"/>
      <c r="C96" s="358" t="s">
        <v>110</v>
      </c>
      <c r="D96" s="355" t="s">
        <v>111</v>
      </c>
      <c r="E96" s="355" t="s">
        <v>110</v>
      </c>
      <c r="F96" s="355" t="s">
        <v>111</v>
      </c>
      <c r="G96" s="355" t="s">
        <v>110</v>
      </c>
      <c r="H96" s="355" t="s">
        <v>111</v>
      </c>
      <c r="I96" s="355" t="s">
        <v>112</v>
      </c>
      <c r="J96" s="355" t="s">
        <v>112</v>
      </c>
      <c r="K96" s="355" t="s">
        <v>112</v>
      </c>
      <c r="L96" s="47"/>
      <c r="M96" s="1"/>
      <c r="N96" s="1"/>
      <c r="O96" s="1"/>
      <c r="P96" s="1"/>
    </row>
    <row r="97" spans="1:16">
      <c r="A97" s="461" t="s">
        <v>296</v>
      </c>
      <c r="B97" s="462"/>
      <c r="C97" s="356">
        <v>0</v>
      </c>
      <c r="D97" s="356">
        <v>0</v>
      </c>
      <c r="E97" s="356">
        <v>0</v>
      </c>
      <c r="F97" s="356">
        <v>0</v>
      </c>
      <c r="G97" s="356">
        <v>0</v>
      </c>
      <c r="H97" s="356">
        <v>0</v>
      </c>
      <c r="I97" s="357">
        <f>IFERROR(D97/C97,0)</f>
        <v>0</v>
      </c>
      <c r="J97" s="357">
        <f>IFERROR(F97/E97,0)</f>
        <v>0</v>
      </c>
      <c r="K97" s="357">
        <f>IFERROR(H97/G97,0)</f>
        <v>0</v>
      </c>
      <c r="L97" s="48"/>
      <c r="N97" s="1"/>
      <c r="O97" s="1"/>
      <c r="P97" s="1"/>
    </row>
    <row r="98" spans="1:16">
      <c r="A98" s="459" t="s">
        <v>297</v>
      </c>
      <c r="B98" s="460"/>
      <c r="C98" s="356">
        <v>0</v>
      </c>
      <c r="D98" s="356">
        <v>0</v>
      </c>
      <c r="E98" s="356">
        <v>0</v>
      </c>
      <c r="F98" s="356">
        <v>0</v>
      </c>
      <c r="G98" s="356">
        <v>0</v>
      </c>
      <c r="H98" s="356">
        <v>0</v>
      </c>
      <c r="I98" s="357">
        <f>IFERROR(D98/C98,0)</f>
        <v>0</v>
      </c>
      <c r="J98" s="357">
        <f>IFERROR(F98/E98,0)</f>
        <v>0</v>
      </c>
      <c r="K98" s="357">
        <f>IFERROR(H98/G98,0)</f>
        <v>0</v>
      </c>
      <c r="L98" s="48"/>
      <c r="M98" s="1"/>
      <c r="N98" s="1"/>
      <c r="O98" s="1"/>
      <c r="P98" s="1"/>
    </row>
    <row r="99" spans="1:16">
      <c r="A99" s="459" t="s">
        <v>298</v>
      </c>
      <c r="B99" s="460"/>
      <c r="C99" s="356">
        <v>0</v>
      </c>
      <c r="D99" s="356">
        <v>0</v>
      </c>
      <c r="E99" s="356">
        <v>0</v>
      </c>
      <c r="F99" s="356">
        <v>0</v>
      </c>
      <c r="G99" s="356">
        <v>0</v>
      </c>
      <c r="H99" s="356">
        <v>0</v>
      </c>
      <c r="I99" s="357">
        <f>IFERROR(D99/C99,0)</f>
        <v>0</v>
      </c>
      <c r="J99" s="357">
        <f>IFERROR(F99/E99,0)</f>
        <v>0</v>
      </c>
      <c r="K99" s="357">
        <f>IFERROR(H99/G99,0)</f>
        <v>0</v>
      </c>
      <c r="L99" s="48"/>
      <c r="M99" s="1"/>
      <c r="N99" s="1"/>
      <c r="O99" s="1"/>
      <c r="P99" s="1"/>
    </row>
    <row r="100" spans="1:16">
      <c r="A100" s="459" t="s">
        <v>150</v>
      </c>
      <c r="B100" s="460"/>
      <c r="C100" s="356">
        <v>0</v>
      </c>
      <c r="D100" s="356">
        <v>0</v>
      </c>
      <c r="E100" s="356">
        <v>0</v>
      </c>
      <c r="F100" s="356">
        <v>0</v>
      </c>
      <c r="G100" s="356">
        <v>0</v>
      </c>
      <c r="H100" s="356">
        <v>0</v>
      </c>
      <c r="I100" s="357">
        <f>IFERROR(D100/C100,0)</f>
        <v>0</v>
      </c>
      <c r="J100" s="357">
        <f>IFERROR(F100/E100,0)</f>
        <v>0</v>
      </c>
      <c r="K100" s="357">
        <f>IFERROR(H100/G100,0)</f>
        <v>0</v>
      </c>
      <c r="L100" s="269" t="s">
        <v>150</v>
      </c>
      <c r="M100" s="1"/>
      <c r="N100" s="1"/>
      <c r="O100" s="1"/>
      <c r="P100" s="1"/>
    </row>
    <row r="101" spans="1:16">
      <c r="A101" s="459" t="s">
        <v>302</v>
      </c>
      <c r="B101" s="460"/>
      <c r="C101" s="356">
        <v>0</v>
      </c>
      <c r="D101" s="356">
        <v>0</v>
      </c>
      <c r="E101" s="356">
        <v>0</v>
      </c>
      <c r="F101" s="356">
        <v>0</v>
      </c>
      <c r="G101" s="356">
        <v>0</v>
      </c>
      <c r="H101" s="356">
        <v>0</v>
      </c>
      <c r="I101" s="357">
        <f>IFERROR(D101/C101,0)</f>
        <v>0</v>
      </c>
      <c r="J101" s="357">
        <f>IFERROR(F101/E101,0)</f>
        <v>0</v>
      </c>
      <c r="K101" s="357">
        <f>IFERROR(H101/G101,0)</f>
        <v>0</v>
      </c>
      <c r="L101" s="48"/>
      <c r="M101" s="1"/>
      <c r="N101" s="1"/>
      <c r="O101" s="1"/>
      <c r="P101" s="1"/>
    </row>
    <row r="102" spans="1:16">
      <c r="A102" s="459" t="s">
        <v>303</v>
      </c>
      <c r="B102" s="460"/>
      <c r="C102" s="356">
        <v>0</v>
      </c>
      <c r="D102" s="356">
        <v>0</v>
      </c>
      <c r="E102" s="356">
        <v>0</v>
      </c>
      <c r="F102" s="356">
        <v>0</v>
      </c>
      <c r="G102" s="356">
        <v>0</v>
      </c>
      <c r="H102" s="356">
        <v>0</v>
      </c>
      <c r="I102" s="357">
        <f>IFERROR(D102/C102,0)</f>
        <v>0</v>
      </c>
      <c r="J102" s="357">
        <f>IFERROR(F102/E102,0)</f>
        <v>0</v>
      </c>
      <c r="K102" s="357">
        <f>IFERROR(H102/G102,0)</f>
        <v>0</v>
      </c>
      <c r="L102" s="48"/>
      <c r="M102" s="1"/>
      <c r="N102" s="1"/>
      <c r="O102" s="1"/>
      <c r="P102" s="1"/>
    </row>
    <row r="103" spans="1:16">
      <c r="A103" s="459" t="s">
        <v>304</v>
      </c>
      <c r="B103" s="460"/>
      <c r="C103" s="356">
        <v>0</v>
      </c>
      <c r="D103" s="356">
        <v>0</v>
      </c>
      <c r="E103" s="356">
        <v>0</v>
      </c>
      <c r="F103" s="356">
        <v>0</v>
      </c>
      <c r="G103" s="356">
        <v>0</v>
      </c>
      <c r="H103" s="356">
        <v>0</v>
      </c>
      <c r="I103" s="357">
        <f>IFERROR(D103/C103,0)</f>
        <v>0</v>
      </c>
      <c r="J103" s="357">
        <f>IFERROR(F103/E103,0)</f>
        <v>0</v>
      </c>
      <c r="K103" s="357">
        <f>IFERROR(H103/G103,0)</f>
        <v>0</v>
      </c>
      <c r="L103" s="48"/>
      <c r="M103" s="1"/>
      <c r="N103" s="1"/>
      <c r="O103" s="1"/>
      <c r="P103" s="1"/>
    </row>
    <row r="104" spans="1:16">
      <c r="A104" s="459" t="s">
        <v>305</v>
      </c>
      <c r="B104" s="460"/>
      <c r="C104" s="356">
        <v>0</v>
      </c>
      <c r="D104" s="356">
        <v>0</v>
      </c>
      <c r="E104" s="356">
        <v>0</v>
      </c>
      <c r="F104" s="356">
        <v>0</v>
      </c>
      <c r="G104" s="356">
        <v>0</v>
      </c>
      <c r="H104" s="356">
        <v>0</v>
      </c>
      <c r="I104" s="357">
        <f>IFERROR(D104/C104,0)</f>
        <v>0</v>
      </c>
      <c r="J104" s="357">
        <f>IFERROR(F104/E104,0)</f>
        <v>0</v>
      </c>
      <c r="K104" s="357">
        <f>IFERROR(H104/G104,0)</f>
        <v>0</v>
      </c>
      <c r="L104" s="48"/>
      <c r="M104" s="1"/>
      <c r="N104" s="1"/>
      <c r="O104" s="1"/>
      <c r="P104" s="1"/>
    </row>
    <row r="105" spans="1:16">
      <c r="A105" s="459" t="s">
        <v>151</v>
      </c>
      <c r="B105" s="460"/>
      <c r="C105" s="356">
        <v>0</v>
      </c>
      <c r="D105" s="356">
        <v>0</v>
      </c>
      <c r="E105" s="356">
        <v>0</v>
      </c>
      <c r="F105" s="356">
        <v>0</v>
      </c>
      <c r="G105" s="356">
        <v>0</v>
      </c>
      <c r="H105" s="356">
        <v>0</v>
      </c>
      <c r="I105" s="357">
        <f>IFERROR(D105/C105,0)</f>
        <v>0</v>
      </c>
      <c r="J105" s="357">
        <f>IFERROR(F105/E105,0)</f>
        <v>0</v>
      </c>
      <c r="K105" s="357">
        <f>IFERROR(H105/G105,0)</f>
        <v>0</v>
      </c>
      <c r="L105" s="269" t="s">
        <v>151</v>
      </c>
      <c r="M105" s="1"/>
      <c r="N105" s="1"/>
      <c r="O105" s="1"/>
      <c r="P105" s="1"/>
    </row>
    <row r="106" spans="1:16">
      <c r="A106" s="459" t="s">
        <v>299</v>
      </c>
      <c r="B106" s="460"/>
      <c r="C106" s="356">
        <v>0</v>
      </c>
      <c r="D106" s="356">
        <v>0</v>
      </c>
      <c r="E106" s="356">
        <v>0</v>
      </c>
      <c r="F106" s="356">
        <v>0</v>
      </c>
      <c r="G106" s="356">
        <v>0</v>
      </c>
      <c r="H106" s="356">
        <v>0</v>
      </c>
      <c r="I106" s="357">
        <f>IFERROR(D106/C106,0)</f>
        <v>0</v>
      </c>
      <c r="J106" s="357">
        <f>IFERROR(F106/E106,0)</f>
        <v>0</v>
      </c>
      <c r="K106" s="357">
        <f>IFERROR(H106/G106,0)</f>
        <v>0</v>
      </c>
      <c r="L106" s="269" t="s">
        <v>152</v>
      </c>
      <c r="M106" s="1"/>
      <c r="N106" s="1"/>
      <c r="O106" s="1"/>
      <c r="P106" s="1"/>
    </row>
    <row r="107" spans="1:16">
      <c r="A107" s="459" t="s">
        <v>300</v>
      </c>
      <c r="B107" s="460"/>
      <c r="C107" s="356">
        <v>0</v>
      </c>
      <c r="D107" s="356">
        <v>0</v>
      </c>
      <c r="E107" s="356">
        <v>0</v>
      </c>
      <c r="F107" s="356">
        <v>0</v>
      </c>
      <c r="G107" s="356">
        <v>0</v>
      </c>
      <c r="H107" s="356">
        <v>0</v>
      </c>
      <c r="I107" s="357">
        <f>IFERROR(D107/C107,0)</f>
        <v>0</v>
      </c>
      <c r="J107" s="357">
        <f>IFERROR(F107/E107,0)</f>
        <v>0</v>
      </c>
      <c r="K107" s="357">
        <f>IFERROR(H107/G107,0)</f>
        <v>0</v>
      </c>
      <c r="L107" s="48"/>
      <c r="M107" s="1"/>
      <c r="N107" s="1"/>
      <c r="O107" s="1"/>
      <c r="P107" s="1"/>
    </row>
    <row r="108" spans="1:16">
      <c r="A108" s="459" t="s">
        <v>301</v>
      </c>
      <c r="B108" s="460"/>
      <c r="C108" s="356">
        <v>0</v>
      </c>
      <c r="D108" s="356">
        <v>0</v>
      </c>
      <c r="E108" s="356">
        <v>0</v>
      </c>
      <c r="F108" s="356">
        <v>0</v>
      </c>
      <c r="G108" s="356">
        <v>0</v>
      </c>
      <c r="H108" s="356">
        <v>0</v>
      </c>
      <c r="I108" s="357">
        <f>IFERROR(D108/C108,0)</f>
        <v>0</v>
      </c>
      <c r="J108" s="357">
        <f>IFERROR(F108/E108,0)</f>
        <v>0</v>
      </c>
      <c r="K108" s="357">
        <f>IFERROR(H108/G108,0)</f>
        <v>0</v>
      </c>
      <c r="L108" s="48"/>
      <c r="M108" s="1"/>
      <c r="N108" s="1"/>
      <c r="O108" s="1"/>
      <c r="P108" s="1"/>
    </row>
    <row r="109" spans="1:16">
      <c r="A109" s="39"/>
      <c r="B109" s="39"/>
      <c r="C109" s="268"/>
      <c r="D109" s="268"/>
      <c r="E109" s="268"/>
      <c r="F109" s="268"/>
      <c r="G109" s="268"/>
      <c r="H109" s="268"/>
      <c r="I109" s="48"/>
      <c r="J109" s="48"/>
      <c r="K109" s="48"/>
      <c r="L109" s="48"/>
      <c r="M109" s="1"/>
      <c r="N109" s="1"/>
      <c r="O109" s="1"/>
      <c r="P109" s="1"/>
    </row>
    <row r="110" spans="1:16">
      <c r="A110" s="39"/>
      <c r="B110" s="39"/>
      <c r="C110" s="156"/>
      <c r="D110" s="156"/>
      <c r="E110" s="156"/>
      <c r="F110" s="156"/>
      <c r="G110" s="156"/>
      <c r="H110" s="156"/>
      <c r="I110" s="48"/>
      <c r="J110" s="48"/>
      <c r="K110" s="48"/>
      <c r="L110" s="48"/>
      <c r="M110" s="1"/>
      <c r="N110" s="1"/>
      <c r="O110" s="1"/>
      <c r="P110" s="1"/>
    </row>
    <row r="111" spans="1:16" ht="16.5" thickBot="1">
      <c r="A111" s="54" t="s">
        <v>60</v>
      </c>
      <c r="B111" s="1"/>
      <c r="C111" s="157"/>
      <c r="D111" s="157"/>
      <c r="E111" s="157"/>
      <c r="F111" s="157"/>
      <c r="G111" s="157"/>
      <c r="H111" s="157"/>
      <c r="I111" s="1"/>
      <c r="J111" s="1"/>
      <c r="K111" s="1"/>
      <c r="L111" s="1"/>
      <c r="M111" s="1"/>
      <c r="N111" s="1"/>
      <c r="O111" s="1"/>
      <c r="P111" s="1"/>
    </row>
    <row r="112" spans="1:16" ht="15.75" thickBot="1">
      <c r="A112" s="365"/>
      <c r="B112" s="4" t="s">
        <v>62</v>
      </c>
      <c r="C112" s="1"/>
      <c r="D112" s="1"/>
      <c r="E112" s="1"/>
      <c r="F112" s="1"/>
      <c r="G112" s="1"/>
      <c r="H112" s="1"/>
      <c r="I112" s="1"/>
      <c r="J112" s="1"/>
      <c r="K112" s="1"/>
      <c r="L112" s="1"/>
      <c r="M112" s="1"/>
      <c r="N112" s="1"/>
      <c r="O112" s="1"/>
      <c r="P112" s="1"/>
    </row>
    <row r="113" spans="1:16" ht="15.75" thickBot="1">
      <c r="A113" s="77"/>
      <c r="B113" s="4" t="s">
        <v>65</v>
      </c>
      <c r="C113" s="1"/>
      <c r="D113" s="1"/>
      <c r="E113" s="1"/>
      <c r="F113" s="1"/>
      <c r="G113" s="1"/>
      <c r="H113" s="1"/>
      <c r="I113" s="1"/>
      <c r="J113" s="1"/>
      <c r="K113" s="1"/>
      <c r="L113" s="1"/>
      <c r="M113" s="1"/>
      <c r="N113" s="1"/>
      <c r="O113" s="1"/>
      <c r="P113" s="1"/>
    </row>
    <row r="114" spans="1:16" ht="15.75" thickBot="1">
      <c r="A114" s="366"/>
      <c r="B114" s="4" t="s">
        <v>66</v>
      </c>
      <c r="C114" s="1"/>
      <c r="D114" s="1"/>
      <c r="E114" s="1"/>
      <c r="F114" s="1"/>
      <c r="G114" s="1"/>
      <c r="H114" s="1"/>
      <c r="I114" s="1"/>
      <c r="J114" s="1"/>
      <c r="K114" s="1"/>
      <c r="L114" s="1"/>
      <c r="M114" s="1"/>
      <c r="N114" s="1"/>
      <c r="O114" s="1"/>
      <c r="P114" s="1"/>
    </row>
    <row r="115" spans="3:16">
      <c r="C115" s="1"/>
      <c r="D115" s="1"/>
      <c r="E115" s="1"/>
      <c r="F115" s="1"/>
      <c r="G115" s="1"/>
      <c r="H115" s="1"/>
      <c r="I115" s="1"/>
      <c r="J115" s="1"/>
      <c r="K115" s="1"/>
      <c r="L115" s="1"/>
      <c r="M115" s="1"/>
      <c r="N115" s="1"/>
      <c r="O115" s="1"/>
      <c r="P115" s="1"/>
    </row>
    <row r="116" spans="1:16">
      <c r="A116" s="1"/>
      <c r="B116" s="1"/>
      <c r="C116" s="1"/>
      <c r="D116" s="1"/>
      <c r="E116" s="1"/>
      <c r="F116" s="1"/>
      <c r="G116" s="1"/>
      <c r="H116" s="1"/>
      <c r="I116" s="1"/>
      <c r="J116" s="1"/>
      <c r="K116" s="1"/>
      <c r="L116" s="1"/>
      <c r="M116" s="1"/>
      <c r="N116" s="1"/>
      <c r="O116" s="1"/>
      <c r="P116" s="1"/>
    </row>
    <row r="117" spans="1:16">
      <c r="A117" s="1"/>
      <c r="B117" s="1"/>
      <c r="C117" s="1"/>
      <c r="D117" s="1"/>
      <c r="E117" s="1"/>
      <c r="F117" s="1"/>
      <c r="G117" s="1"/>
      <c r="H117" s="1"/>
      <c r="I117" s="1"/>
      <c r="J117" s="1"/>
      <c r="K117" s="1"/>
      <c r="L117" s="1"/>
      <c r="M117" s="1"/>
      <c r="N117" s="1"/>
      <c r="O117" s="1"/>
      <c r="P117" s="1"/>
    </row>
    <row r="118" spans="1:16">
      <c r="A118" s="1"/>
      <c r="B118" s="1"/>
      <c r="C118" s="1"/>
      <c r="D118" s="1"/>
      <c r="E118" s="1"/>
      <c r="F118" s="1"/>
      <c r="G118" s="1"/>
      <c r="H118" s="1"/>
      <c r="I118" s="1"/>
      <c r="J118" s="1"/>
      <c r="K118" s="1"/>
      <c r="L118" s="1"/>
      <c r="M118" s="1"/>
      <c r="N118" s="1"/>
      <c r="O118" s="1"/>
      <c r="P118" s="1"/>
    </row>
    <row r="119" spans="1:16">
      <c r="A119" s="1"/>
      <c r="B119" s="1"/>
      <c r="C119" s="1"/>
      <c r="D119" s="1"/>
      <c r="E119" s="1"/>
      <c r="F119" s="1"/>
      <c r="G119" s="1"/>
      <c r="H119" s="1"/>
      <c r="I119" s="1"/>
      <c r="J119" s="1"/>
      <c r="K119" s="1"/>
      <c r="L119" s="1"/>
      <c r="M119" s="1"/>
      <c r="N119" s="1"/>
      <c r="O119" s="1"/>
      <c r="P119" s="1"/>
    </row>
    <row r="120" spans="1:16">
      <c r="A120" s="1"/>
      <c r="B120" s="1"/>
      <c r="C120" s="1"/>
      <c r="D120" s="1"/>
      <c r="E120" s="1"/>
      <c r="F120" s="1"/>
      <c r="G120" s="1"/>
      <c r="H120" s="1"/>
      <c r="I120" s="1"/>
      <c r="J120" s="1"/>
      <c r="K120" s="1"/>
      <c r="L120" s="1"/>
      <c r="M120" s="1"/>
      <c r="N120" s="1"/>
      <c r="O120" s="1"/>
      <c r="P120" s="1"/>
    </row>
    <row r="121" spans="1:16">
      <c r="A121" s="1"/>
      <c r="B121" s="1"/>
      <c r="C121" s="1"/>
      <c r="D121" s="1"/>
      <c r="E121" s="1"/>
      <c r="F121" s="1"/>
      <c r="G121" s="1"/>
      <c r="H121" s="1"/>
      <c r="I121" s="1"/>
      <c r="J121" s="1"/>
      <c r="K121" s="1"/>
      <c r="L121" s="1"/>
      <c r="M121" s="1"/>
      <c r="N121" s="1"/>
      <c r="O121" s="1"/>
      <c r="P121" s="1"/>
    </row>
    <row r="122" spans="1:16">
      <c r="A122" s="1"/>
      <c r="B122" s="1"/>
      <c r="C122" s="1"/>
      <c r="D122" s="1"/>
      <c r="E122" s="1"/>
      <c r="F122" s="1"/>
      <c r="G122" s="1"/>
      <c r="H122" s="1"/>
      <c r="I122" s="1"/>
      <c r="J122" s="1"/>
      <c r="K122" s="1"/>
      <c r="L122" s="1"/>
      <c r="M122" s="1"/>
      <c r="N122" s="1"/>
      <c r="O122" s="1"/>
      <c r="P122" s="1"/>
    </row>
    <row r="123" spans="1:16">
      <c r="A123" s="1"/>
      <c r="B123" s="1"/>
      <c r="C123" s="1"/>
      <c r="D123" s="1"/>
      <c r="E123" s="1"/>
      <c r="F123" s="1"/>
      <c r="G123" s="1"/>
      <c r="H123" s="1"/>
      <c r="I123" s="1"/>
      <c r="J123" s="1"/>
      <c r="K123" s="1"/>
      <c r="L123" s="1"/>
      <c r="M123" s="1"/>
      <c r="N123" s="1"/>
      <c r="O123" s="1"/>
      <c r="P123" s="1"/>
    </row>
    <row r="124" spans="1:16">
      <c r="A124" s="1"/>
      <c r="B124" s="1"/>
      <c r="C124" s="1"/>
      <c r="D124" s="1"/>
      <c r="E124" s="1"/>
      <c r="F124" s="1"/>
      <c r="G124" s="1"/>
      <c r="H124" s="1"/>
      <c r="I124" s="1"/>
      <c r="J124" s="1"/>
      <c r="K124" s="1"/>
      <c r="L124" s="1"/>
      <c r="M124" s="1"/>
      <c r="N124" s="1"/>
      <c r="O124" s="1"/>
      <c r="P124" s="1"/>
    </row>
    <row r="125" spans="1:16">
      <c r="A125" s="1"/>
      <c r="B125" s="1"/>
      <c r="C125" s="1"/>
      <c r="D125" s="1"/>
      <c r="E125" s="1"/>
      <c r="F125" s="1"/>
      <c r="G125" s="1"/>
      <c r="H125" s="1"/>
      <c r="I125" s="1"/>
      <c r="J125" s="1"/>
      <c r="K125" s="1"/>
      <c r="L125" s="1"/>
      <c r="M125" s="1"/>
      <c r="N125" s="1"/>
      <c r="O125" s="1"/>
      <c r="P125" s="1"/>
    </row>
    <row r="126" spans="1:16">
      <c r="A126" s="1"/>
      <c r="B126" s="1"/>
      <c r="C126" s="1"/>
      <c r="D126" s="1"/>
      <c r="E126" s="1"/>
      <c r="F126" s="1"/>
      <c r="G126" s="1"/>
      <c r="H126" s="1"/>
      <c r="I126" s="1"/>
      <c r="J126" s="1"/>
      <c r="K126" s="1"/>
      <c r="L126" s="1"/>
      <c r="M126" s="1"/>
      <c r="N126" s="1"/>
      <c r="O126" s="1"/>
      <c r="P126" s="1"/>
    </row>
    <row r="127" spans="1:16">
      <c r="A127" s="1"/>
      <c r="B127" s="1"/>
      <c r="C127" s="1"/>
      <c r="D127" s="1"/>
      <c r="E127" s="1"/>
      <c r="F127" s="1"/>
      <c r="G127" s="1"/>
      <c r="H127" s="1"/>
      <c r="I127" s="1"/>
      <c r="J127" s="1"/>
      <c r="K127" s="1"/>
      <c r="L127" s="1"/>
      <c r="M127" s="1"/>
      <c r="N127" s="1"/>
      <c r="O127" s="1"/>
      <c r="P127" s="1"/>
    </row>
    <row r="128" spans="1:16">
      <c r="A128" s="1"/>
      <c r="B128" s="1"/>
      <c r="C128" s="1"/>
      <c r="D128" s="1"/>
      <c r="E128" s="1"/>
      <c r="F128" s="1"/>
      <c r="G128" s="1"/>
      <c r="H128" s="1"/>
      <c r="I128" s="1"/>
      <c r="J128" s="1"/>
      <c r="K128" s="1"/>
      <c r="L128" s="1"/>
      <c r="M128" s="1"/>
      <c r="N128" s="1"/>
      <c r="O128" s="1"/>
      <c r="P128" s="1"/>
    </row>
    <row r="129" spans="1:16">
      <c r="A129" s="1"/>
      <c r="B129" s="1"/>
      <c r="C129" s="1"/>
      <c r="D129" s="1"/>
      <c r="E129" s="1"/>
      <c r="F129" s="1"/>
      <c r="G129" s="1"/>
      <c r="H129" s="1"/>
      <c r="I129" s="1"/>
      <c r="J129" s="1"/>
      <c r="K129" s="1"/>
      <c r="L129" s="1"/>
      <c r="M129" s="1"/>
      <c r="N129" s="1"/>
      <c r="O129" s="1"/>
      <c r="P129" s="1"/>
    </row>
  </sheetData>
  <sheetProtection algorithmName="SHA-512" hashValue="zQNrH1Emsaf5yhzHu9UW6BAC1LoIY3Mzsq4fwQK6HAj7b5IvylTLqaT+AI1z70k5YYl+sinjWhnQURnDYNB8ag==" saltValue="mYr7XJIuGJswWJwPdu+WIQ==" spinCount="100000" sheet="1" selectLockedCells="1"/>
  <mergeCells count="65">
    <mergeCell ref="P30:R30"/>
    <mergeCell ref="P37:R37"/>
    <mergeCell ref="P36:R36"/>
    <mergeCell ref="L18:L19"/>
    <mergeCell ref="P86:R86"/>
    <mergeCell ref="M36:N36"/>
    <mergeCell ref="M76:N76"/>
    <mergeCell ref="M85:N85"/>
    <mergeCell ref="M86:O86"/>
    <mergeCell ref="M77:O77"/>
    <mergeCell ref="M37:O37"/>
    <mergeCell ref="P76:R76"/>
    <mergeCell ref="P77:R77"/>
    <mergeCell ref="P68:R68"/>
    <mergeCell ref="P80:R80"/>
    <mergeCell ref="P85:R85"/>
    <mergeCell ref="I37:K37"/>
    <mergeCell ref="C3:H3"/>
    <mergeCell ref="I3:K3"/>
    <mergeCell ref="C4:H4"/>
    <mergeCell ref="I4:K4"/>
    <mergeCell ref="I20:K20"/>
    <mergeCell ref="I23:K23"/>
    <mergeCell ref="C29:H29"/>
    <mergeCell ref="I29:K29"/>
    <mergeCell ref="C30:H30"/>
    <mergeCell ref="I30:K30"/>
    <mergeCell ref="C94:H94"/>
    <mergeCell ref="I94:K94"/>
    <mergeCell ref="A95:B96"/>
    <mergeCell ref="C95:D95"/>
    <mergeCell ref="E95:F95"/>
    <mergeCell ref="G95:H95"/>
    <mergeCell ref="A67:B68"/>
    <mergeCell ref="A79:B80"/>
    <mergeCell ref="D60:G60"/>
    <mergeCell ref="I86:K86"/>
    <mergeCell ref="C67:H67"/>
    <mergeCell ref="I67:K67"/>
    <mergeCell ref="C68:H68"/>
    <mergeCell ref="I68:K68"/>
    <mergeCell ref="I77:K77"/>
    <mergeCell ref="C79:H79"/>
    <mergeCell ref="I79:K79"/>
    <mergeCell ref="C80:H80"/>
    <mergeCell ref="I80:K80"/>
    <mergeCell ref="A108:B108"/>
    <mergeCell ref="A97:B97"/>
    <mergeCell ref="A98:B98"/>
    <mergeCell ref="A99:B99"/>
    <mergeCell ref="A100:B100"/>
    <mergeCell ref="A101:B101"/>
    <mergeCell ref="A102:B102"/>
    <mergeCell ref="A103:B103"/>
    <mergeCell ref="A104:B104"/>
    <mergeCell ref="A105:B105"/>
    <mergeCell ref="A106:B106"/>
    <mergeCell ref="A107:B107"/>
    <mergeCell ref="L55:N55"/>
    <mergeCell ref="L42:N42"/>
    <mergeCell ref="A44:B45"/>
    <mergeCell ref="C44:H44"/>
    <mergeCell ref="C45:H45"/>
    <mergeCell ref="L45:N45"/>
    <mergeCell ref="L52:N52"/>
  </mergeCells>
  <pageMargins left="0.59055118110236227" right="0.59055118110236227" top="0.59055118110236227" bottom="0.59055118110236227" header="0" footer="0"/>
  <pageSetup paperSize="9" orientation="landscape" horizontalDpi="300"/>
  <headerFooter scaleWithDoc="1" alignWithMargins="0" differentFirst="0" differentOddEven="0"/>
  <ignoredErrors>
    <ignoredError sqref="I14:K14" formula="1"/>
  </ignoredErrors>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N144"/>
  <sheetViews>
    <sheetView topLeftCell="A27" view="normal" workbookViewId="0">
      <selection pane="topLeft" activeCell="F3" sqref="F3"/>
    </sheetView>
  </sheetViews>
  <sheetFormatPr defaultRowHeight="15"/>
  <cols>
    <col min="1" max="1" width="30.5703125" customWidth="1"/>
    <col min="2" max="2" width="12.7109375" customWidth="1"/>
    <col min="3" max="3" width="18.5703125" customWidth="1"/>
    <col min="4" max="4" width="23.5703125" customWidth="1"/>
    <col min="5" max="5" width="15.5703125" customWidth="1"/>
    <col min="6" max="6" width="45.41796875" customWidth="1"/>
  </cols>
  <sheetData>
    <row r="1" spans="1:14" ht="18">
      <c r="A1" s="22" t="s">
        <v>153</v>
      </c>
      <c r="B1" s="1"/>
      <c r="C1" s="1"/>
      <c r="D1" s="1"/>
      <c r="E1" s="1"/>
      <c r="F1" s="1"/>
      <c r="G1" s="1"/>
      <c r="H1" s="1"/>
      <c r="I1" s="1"/>
      <c r="J1" s="1"/>
      <c r="K1" s="1"/>
      <c r="L1" s="1"/>
      <c r="M1" s="1"/>
      <c r="N1" s="1"/>
    </row>
    <row r="2" spans="1:14" ht="18">
      <c r="A2" s="22"/>
      <c r="B2" s="1"/>
      <c r="C2" s="1"/>
      <c r="D2" s="1"/>
      <c r="E2" s="1"/>
      <c r="F2" s="1"/>
      <c r="G2" s="1"/>
      <c r="H2" s="1"/>
      <c r="I2" s="1"/>
      <c r="J2" s="1"/>
      <c r="K2" s="1"/>
      <c r="L2" s="1"/>
      <c r="M2" s="1"/>
      <c r="N2" s="1"/>
    </row>
    <row r="3" spans="1:14" ht="16.5" thickBot="1">
      <c r="A3" s="60"/>
      <c r="B3" s="359" t="s">
        <v>313</v>
      </c>
      <c r="C3" s="360" t="s">
        <v>312</v>
      </c>
      <c r="D3" s="360" t="s">
        <v>154</v>
      </c>
      <c r="E3" s="1"/>
      <c r="F3" s="361" t="s">
        <v>155</v>
      </c>
      <c r="G3" s="1"/>
      <c r="H3" s="1"/>
      <c r="I3" s="1"/>
      <c r="J3" s="1"/>
      <c r="K3" s="1"/>
      <c r="L3" s="19" t="s">
        <v>156</v>
      </c>
      <c r="M3" s="19">
        <v>1</v>
      </c>
      <c r="N3" s="1"/>
    </row>
    <row r="4" spans="1:14" ht="15.75" thickBot="1">
      <c r="A4" s="496" t="s">
        <v>157</v>
      </c>
      <c r="B4" s="497"/>
      <c r="C4" s="498"/>
      <c r="D4" s="83">
        <f>Staffing!N5</f>
        <v>0</v>
      </c>
      <c r="E4" s="40"/>
      <c r="F4" s="362" t="s">
        <v>158</v>
      </c>
      <c r="G4" s="1"/>
      <c r="H4" s="1"/>
      <c r="I4" s="1"/>
      <c r="J4" s="1"/>
      <c r="K4" s="1"/>
      <c r="L4" s="19" t="s">
        <v>159</v>
      </c>
      <c r="M4" s="19">
        <v>3</v>
      </c>
      <c r="N4" s="1"/>
    </row>
    <row r="5" spans="1:14">
      <c r="A5" s="81" t="s">
        <v>160</v>
      </c>
      <c r="B5" s="180" t="s">
        <v>24</v>
      </c>
      <c r="C5" s="181">
        <v>0</v>
      </c>
      <c r="D5" s="26">
        <f>VLOOKUP(B5,L3:M8,2,0)*C5</f>
        <v>0</v>
      </c>
      <c r="E5" s="1"/>
      <c r="F5" s="241"/>
      <c r="G5" s="1"/>
      <c r="H5" s="1"/>
      <c r="I5" s="1"/>
      <c r="J5" s="1"/>
      <c r="K5" s="1"/>
      <c r="L5" s="19" t="s">
        <v>161</v>
      </c>
      <c r="M5" s="19">
        <v>4</v>
      </c>
      <c r="N5" s="1"/>
    </row>
    <row r="6" spans="1:14">
      <c r="A6" s="19" t="s">
        <v>162</v>
      </c>
      <c r="B6" s="180" t="s">
        <v>24</v>
      </c>
      <c r="C6" s="182">
        <v>0</v>
      </c>
      <c r="D6" s="26">
        <f>VLOOKUP(B6,L3:M8,2,0)*C6</f>
        <v>0</v>
      </c>
      <c r="E6" s="1"/>
      <c r="F6" s="241"/>
      <c r="G6" s="1"/>
      <c r="H6" s="1"/>
      <c r="I6" s="1"/>
      <c r="J6" s="1"/>
      <c r="K6" s="1"/>
      <c r="L6" s="19" t="s">
        <v>163</v>
      </c>
      <c r="M6" s="19">
        <v>12</v>
      </c>
      <c r="N6" s="1"/>
    </row>
    <row r="7" spans="1:14">
      <c r="A7" s="19" t="s">
        <v>164</v>
      </c>
      <c r="B7" s="180" t="s">
        <v>24</v>
      </c>
      <c r="C7" s="182">
        <v>0</v>
      </c>
      <c r="D7" s="26">
        <f>VLOOKUP(B7,L3:M8,2,0)*C7</f>
        <v>0</v>
      </c>
      <c r="E7" s="1"/>
      <c r="F7" s="241"/>
      <c r="G7" s="1"/>
      <c r="H7" s="1"/>
      <c r="I7" s="1"/>
      <c r="J7" s="1"/>
      <c r="K7" s="1"/>
      <c r="L7" s="19" t="s">
        <v>165</v>
      </c>
      <c r="M7" s="19">
        <f>Staffing!C2</f>
        <v>0</v>
      </c>
      <c r="N7" s="1"/>
    </row>
    <row r="8" spans="1:14">
      <c r="A8" s="19" t="s">
        <v>166</v>
      </c>
      <c r="B8" s="180" t="s">
        <v>24</v>
      </c>
      <c r="C8" s="182">
        <v>0</v>
      </c>
      <c r="D8" s="26">
        <f>VLOOKUP(B8,L3:M8,2,0)*C8</f>
        <v>0</v>
      </c>
      <c r="E8" s="14">
        <f>SUM(D5:D8)</f>
        <v>0</v>
      </c>
      <c r="F8" s="241"/>
      <c r="G8" s="1"/>
      <c r="H8" s="1"/>
      <c r="I8" s="1"/>
      <c r="J8" s="1"/>
      <c r="K8" s="1"/>
      <c r="L8" s="19" t="s">
        <v>24</v>
      </c>
      <c r="M8" s="19"/>
      <c r="N8" s="1"/>
    </row>
    <row r="9" spans="1:14">
      <c r="A9" s="19" t="s">
        <v>167</v>
      </c>
      <c r="B9" s="180" t="s">
        <v>24</v>
      </c>
      <c r="C9" s="182">
        <v>0</v>
      </c>
      <c r="D9" s="26">
        <f>VLOOKUP(B9,L3:M8,2,0)*C9</f>
        <v>0</v>
      </c>
      <c r="E9" s="1"/>
      <c r="F9" s="241"/>
      <c r="G9" s="1"/>
      <c r="H9" s="1"/>
      <c r="I9" s="1"/>
      <c r="J9" s="1"/>
      <c r="K9" s="1"/>
      <c r="L9" s="1"/>
      <c r="M9" s="1"/>
      <c r="N9" s="1"/>
    </row>
    <row r="10" spans="1:14">
      <c r="A10" s="19" t="s">
        <v>168</v>
      </c>
      <c r="B10" s="180" t="s">
        <v>24</v>
      </c>
      <c r="C10" s="182">
        <v>0</v>
      </c>
      <c r="D10" s="26">
        <f>VLOOKUP(B10,L3:M8,2,0)*C10</f>
        <v>0</v>
      </c>
      <c r="E10" s="1"/>
      <c r="F10" s="363" t="s">
        <v>169</v>
      </c>
      <c r="G10" s="1"/>
      <c r="H10" s="1"/>
      <c r="I10" s="1"/>
      <c r="J10" s="1"/>
      <c r="K10" s="1"/>
      <c r="L10" s="1"/>
      <c r="M10" s="1"/>
      <c r="N10" s="1"/>
    </row>
    <row r="11" spans="1:14">
      <c r="A11" s="19" t="s">
        <v>170</v>
      </c>
      <c r="B11" s="180" t="s">
        <v>24</v>
      </c>
      <c r="C11" s="182">
        <v>0</v>
      </c>
      <c r="D11" s="26">
        <f>VLOOKUP(B11,L3:M8,2,0)*C11</f>
        <v>0</v>
      </c>
      <c r="E11" s="1"/>
      <c r="F11" s="241"/>
      <c r="G11" s="1"/>
      <c r="H11" s="1"/>
      <c r="I11" s="1"/>
      <c r="J11" s="1"/>
      <c r="K11" s="1"/>
      <c r="L11" s="1"/>
      <c r="M11" s="1"/>
      <c r="N11" s="1"/>
    </row>
    <row r="12" spans="1:14">
      <c r="A12" s="19" t="s">
        <v>171</v>
      </c>
      <c r="B12" s="180" t="s">
        <v>24</v>
      </c>
      <c r="C12" s="182">
        <v>0</v>
      </c>
      <c r="D12" s="26">
        <f>VLOOKUP(B12,L3:M8,2,0)*C12</f>
        <v>0</v>
      </c>
      <c r="E12" s="1"/>
      <c r="F12" s="241"/>
      <c r="G12" s="1"/>
      <c r="H12" s="1"/>
      <c r="I12" s="1"/>
      <c r="J12" s="1"/>
      <c r="K12" s="1"/>
      <c r="L12" s="1"/>
      <c r="M12" s="1"/>
      <c r="N12" s="1"/>
    </row>
    <row r="13" spans="1:14">
      <c r="A13" s="19" t="s">
        <v>172</v>
      </c>
      <c r="B13" s="180" t="s">
        <v>24</v>
      </c>
      <c r="C13" s="182">
        <v>0</v>
      </c>
      <c r="D13" s="26">
        <f>VLOOKUP(B13,L3:M8,2,0)*C13</f>
        <v>0</v>
      </c>
      <c r="E13" s="1"/>
      <c r="F13" s="241"/>
      <c r="G13" s="1"/>
      <c r="H13" s="1"/>
      <c r="I13" s="1"/>
      <c r="J13" s="1"/>
      <c r="K13" s="1"/>
      <c r="L13" s="1"/>
      <c r="M13" s="1"/>
      <c r="N13" s="1"/>
    </row>
    <row r="14" spans="1:14">
      <c r="A14" s="19" t="s">
        <v>173</v>
      </c>
      <c r="B14" s="180" t="s">
        <v>24</v>
      </c>
      <c r="C14" s="182">
        <v>0</v>
      </c>
      <c r="D14" s="26">
        <f>VLOOKUP(B14,L3:M8,2,0)*C14</f>
        <v>0</v>
      </c>
      <c r="E14" s="14">
        <f>SUM(D10:D14)</f>
        <v>0</v>
      </c>
      <c r="F14" s="241"/>
      <c r="G14" s="1"/>
      <c r="H14" s="1"/>
      <c r="I14" s="1"/>
      <c r="J14" s="1"/>
      <c r="K14" s="1"/>
      <c r="L14" s="1"/>
      <c r="M14" s="1"/>
      <c r="N14" s="1"/>
    </row>
    <row r="15" spans="1:14">
      <c r="A15" s="19" t="s">
        <v>174</v>
      </c>
      <c r="B15" s="180" t="s">
        <v>24</v>
      </c>
      <c r="C15" s="182">
        <v>0</v>
      </c>
      <c r="D15" s="26">
        <f>VLOOKUP(B15,L3:M8,2,0)*C15</f>
        <v>0</v>
      </c>
      <c r="E15" s="1"/>
      <c r="F15" s="241"/>
      <c r="G15" s="1"/>
      <c r="H15" s="1"/>
      <c r="I15" s="1"/>
      <c r="J15" s="1"/>
      <c r="K15" s="1"/>
      <c r="L15" s="1"/>
      <c r="M15" s="1"/>
      <c r="N15" s="1"/>
    </row>
    <row r="16" spans="1:14">
      <c r="A16" s="19" t="s">
        <v>175</v>
      </c>
      <c r="B16" s="180" t="s">
        <v>24</v>
      </c>
      <c r="C16" s="182">
        <v>0</v>
      </c>
      <c r="D16" s="26">
        <f>VLOOKUP(B16,L3:M8,2,0)*C16</f>
        <v>0</v>
      </c>
      <c r="E16" s="1"/>
      <c r="F16" s="241"/>
      <c r="G16" s="1"/>
      <c r="H16" s="1"/>
      <c r="I16" s="1"/>
      <c r="J16" s="1"/>
      <c r="K16" s="1"/>
      <c r="L16" s="1"/>
      <c r="M16" s="1"/>
      <c r="N16" s="1"/>
    </row>
    <row r="17" spans="1:14">
      <c r="A17" s="19" t="s">
        <v>176</v>
      </c>
      <c r="B17" s="180" t="s">
        <v>24</v>
      </c>
      <c r="C17" s="182">
        <v>0</v>
      </c>
      <c r="D17" s="26">
        <f>VLOOKUP(B17,L3:M8,2,0)*C17</f>
        <v>0</v>
      </c>
      <c r="E17" s="1"/>
      <c r="F17" s="241"/>
      <c r="G17" s="1"/>
      <c r="H17" s="1"/>
      <c r="I17" s="1"/>
      <c r="J17" s="1"/>
      <c r="K17" s="1"/>
      <c r="L17" s="1"/>
      <c r="M17" s="1"/>
      <c r="N17" s="1"/>
    </row>
    <row r="18" spans="1:14">
      <c r="A18" s="19" t="s">
        <v>177</v>
      </c>
      <c r="B18" s="180" t="s">
        <v>24</v>
      </c>
      <c r="C18" s="182">
        <v>0</v>
      </c>
      <c r="D18" s="26">
        <f>VLOOKUP(B18,L3:M8,2,0)*C18</f>
        <v>0</v>
      </c>
      <c r="E18" s="1"/>
      <c r="F18" s="241"/>
      <c r="G18" s="1"/>
      <c r="H18" s="1"/>
      <c r="I18" s="1"/>
      <c r="J18" s="1"/>
      <c r="K18" s="1"/>
      <c r="L18" s="1"/>
      <c r="M18" s="1"/>
      <c r="N18" s="1"/>
    </row>
    <row r="19" spans="1:14">
      <c r="A19" s="19" t="s">
        <v>178</v>
      </c>
      <c r="B19" s="180" t="s">
        <v>24</v>
      </c>
      <c r="C19" s="182">
        <v>0</v>
      </c>
      <c r="D19" s="26">
        <f>VLOOKUP(B19,L3:M8,2,0)*C19</f>
        <v>0</v>
      </c>
      <c r="E19" s="14">
        <f>SUM(D17:D19)</f>
        <v>0</v>
      </c>
      <c r="F19" s="241"/>
      <c r="G19" s="1"/>
      <c r="H19" s="1"/>
      <c r="I19" s="1"/>
      <c r="J19" s="1"/>
      <c r="K19" s="1"/>
      <c r="L19" s="1"/>
      <c r="M19" s="1"/>
      <c r="N19" s="1"/>
    </row>
    <row r="20" spans="1:14" ht="15.75" thickBot="1">
      <c r="A20" s="60" t="s">
        <v>179</v>
      </c>
      <c r="B20" s="180" t="s">
        <v>24</v>
      </c>
      <c r="C20" s="183">
        <v>0</v>
      </c>
      <c r="D20" s="80">
        <f>VLOOKUP(B20,L3:M8,2,0)*C20</f>
        <v>0</v>
      </c>
      <c r="E20" s="1"/>
      <c r="F20" s="241"/>
      <c r="G20" s="1"/>
      <c r="H20" s="1"/>
      <c r="I20" s="1"/>
      <c r="J20" s="1"/>
      <c r="K20" s="1"/>
      <c r="L20" s="1"/>
      <c r="M20" s="1"/>
      <c r="N20" s="1"/>
    </row>
    <row r="21" spans="1:14" ht="15.75" thickBot="1">
      <c r="A21" s="496" t="s">
        <v>180</v>
      </c>
      <c r="B21" s="497"/>
      <c r="C21" s="498"/>
      <c r="D21" s="83">
        <f>'Income 50w+'!L20</f>
        <v>0</v>
      </c>
      <c r="E21" s="40"/>
      <c r="F21" s="362" t="s">
        <v>181</v>
      </c>
      <c r="G21" s="1"/>
      <c r="H21" s="1"/>
      <c r="I21" s="1"/>
      <c r="J21" s="1"/>
      <c r="K21" s="1"/>
      <c r="L21" s="1"/>
      <c r="M21" s="1"/>
      <c r="N21" s="1"/>
    </row>
    <row r="22" spans="1:14">
      <c r="A22" s="81" t="s">
        <v>182</v>
      </c>
      <c r="B22" s="180" t="s">
        <v>24</v>
      </c>
      <c r="C22" s="181">
        <v>0</v>
      </c>
      <c r="D22" s="82">
        <f>VLOOKUP(B22,L3:M8,2,0)*C22</f>
        <v>0</v>
      </c>
      <c r="E22" s="1"/>
      <c r="F22" s="241"/>
      <c r="G22" s="1"/>
      <c r="H22" s="1"/>
      <c r="I22" s="1"/>
      <c r="J22" s="1"/>
      <c r="K22" s="1"/>
      <c r="L22" s="1"/>
      <c r="M22" s="1"/>
      <c r="N22" s="1"/>
    </row>
    <row r="23" spans="1:14">
      <c r="A23" s="19" t="s">
        <v>183</v>
      </c>
      <c r="B23" s="180" t="s">
        <v>24</v>
      </c>
      <c r="C23" s="182">
        <v>0</v>
      </c>
      <c r="D23" s="26">
        <f>VLOOKUP(B23,L3:M8,2,0)*C23</f>
        <v>0</v>
      </c>
      <c r="E23" s="1"/>
      <c r="F23" s="241"/>
      <c r="G23" s="1"/>
      <c r="H23" s="1"/>
      <c r="I23" s="1"/>
      <c r="J23" s="1"/>
      <c r="K23" s="1"/>
      <c r="L23" s="1"/>
      <c r="M23" s="1"/>
      <c r="N23" s="1"/>
    </row>
    <row r="24" spans="1:14">
      <c r="A24" s="19" t="s">
        <v>184</v>
      </c>
      <c r="B24" s="180" t="s">
        <v>24</v>
      </c>
      <c r="C24" s="182">
        <v>0</v>
      </c>
      <c r="D24" s="26">
        <f>VLOOKUP(B24,L3:M8,2,0)*C24</f>
        <v>0</v>
      </c>
      <c r="E24" s="1"/>
      <c r="F24" s="241"/>
      <c r="G24" s="1"/>
      <c r="H24" s="1"/>
      <c r="I24" s="1"/>
      <c r="J24" s="1"/>
      <c r="K24" s="1"/>
      <c r="L24" s="1"/>
      <c r="M24" s="1"/>
      <c r="N24" s="1"/>
    </row>
    <row r="25" spans="1:14">
      <c r="A25" s="19" t="s">
        <v>185</v>
      </c>
      <c r="B25" s="180" t="s">
        <v>24</v>
      </c>
      <c r="C25" s="182">
        <v>0</v>
      </c>
      <c r="D25" s="26">
        <f>VLOOKUP(B25,L3:M8,2,0)*C25</f>
        <v>0</v>
      </c>
      <c r="E25" s="14">
        <f>SUM(D24:D25)</f>
        <v>0</v>
      </c>
      <c r="F25" s="241"/>
      <c r="G25" s="1"/>
      <c r="H25" s="1"/>
      <c r="I25" s="1"/>
      <c r="J25" s="1"/>
      <c r="K25" s="1"/>
      <c r="L25" s="1"/>
      <c r="M25" s="1"/>
      <c r="N25" s="1"/>
    </row>
    <row r="26" spans="1:14">
      <c r="A26" s="19" t="s">
        <v>186</v>
      </c>
      <c r="B26" s="180" t="s">
        <v>24</v>
      </c>
      <c r="C26" s="182">
        <v>0</v>
      </c>
      <c r="D26" s="26">
        <f>VLOOKUP(B26,L3:M8,2,0)*C26</f>
        <v>0</v>
      </c>
      <c r="E26" s="1"/>
      <c r="F26" s="241"/>
      <c r="G26" s="1"/>
      <c r="H26" s="1"/>
      <c r="I26" s="1"/>
      <c r="J26" s="1"/>
      <c r="K26" s="1"/>
      <c r="L26" s="1"/>
      <c r="M26" s="1"/>
      <c r="N26" s="1"/>
    </row>
    <row r="27" spans="1:14">
      <c r="A27" s="19" t="s">
        <v>187</v>
      </c>
      <c r="B27" s="180" t="s">
        <v>24</v>
      </c>
      <c r="C27" s="182">
        <v>0</v>
      </c>
      <c r="D27" s="26">
        <f>VLOOKUP(B27,L3:M8,2,0)*C27</f>
        <v>0</v>
      </c>
      <c r="E27" s="1"/>
      <c r="F27" s="241"/>
      <c r="G27" s="1"/>
      <c r="H27" s="1"/>
      <c r="I27" s="1"/>
      <c r="J27" s="1"/>
      <c r="K27" s="1"/>
      <c r="L27" s="1"/>
      <c r="M27" s="1"/>
      <c r="N27" s="1"/>
    </row>
    <row r="28" spans="1:14">
      <c r="A28" s="19" t="s">
        <v>188</v>
      </c>
      <c r="B28" s="180" t="s">
        <v>24</v>
      </c>
      <c r="C28" s="182">
        <v>0</v>
      </c>
      <c r="D28" s="26">
        <f>VLOOKUP(B28,L3:M8,2,0)*C28</f>
        <v>0</v>
      </c>
      <c r="E28" s="1"/>
      <c r="F28" s="241"/>
      <c r="G28" s="1"/>
      <c r="H28" s="1"/>
      <c r="I28" s="1"/>
      <c r="J28" s="1"/>
      <c r="K28" s="1"/>
      <c r="L28" s="1"/>
      <c r="M28" s="1"/>
      <c r="N28" s="1"/>
    </row>
    <row r="29" spans="1:14">
      <c r="A29" s="19" t="s">
        <v>189</v>
      </c>
      <c r="B29" s="180" t="s">
        <v>24</v>
      </c>
      <c r="C29" s="182">
        <v>0</v>
      </c>
      <c r="D29" s="26">
        <f>VLOOKUP(B29,L3:M8,2,0)*C29</f>
        <v>0</v>
      </c>
      <c r="E29" s="1"/>
      <c r="F29" s="241"/>
      <c r="G29" s="1"/>
      <c r="H29" s="1"/>
      <c r="I29" s="1"/>
      <c r="J29" s="1"/>
      <c r="K29" s="1"/>
      <c r="L29" s="1"/>
      <c r="M29" s="1"/>
      <c r="N29" s="1"/>
    </row>
    <row r="30" spans="1:14">
      <c r="A30" s="19" t="s">
        <v>190</v>
      </c>
      <c r="B30" s="180" t="s">
        <v>24</v>
      </c>
      <c r="C30" s="182">
        <v>0</v>
      </c>
      <c r="D30" s="26">
        <f>VLOOKUP(B30,L3:M8,2,0)*C30</f>
        <v>0</v>
      </c>
      <c r="E30" s="1"/>
      <c r="F30" s="364" t="s">
        <v>191</v>
      </c>
      <c r="G30" s="1"/>
      <c r="H30" s="1"/>
      <c r="I30" s="1"/>
      <c r="J30" s="1"/>
      <c r="K30" s="1"/>
      <c r="L30" s="1"/>
      <c r="M30" s="1"/>
      <c r="N30" s="1"/>
    </row>
    <row r="31" spans="1:14" ht="29.1" customHeight="1">
      <c r="A31" s="493" t="s">
        <v>192</v>
      </c>
      <c r="B31" s="494"/>
      <c r="C31" s="495"/>
      <c r="D31" s="26">
        <f>SUM(D4:D30)</f>
        <v>0</v>
      </c>
      <c r="E31" s="1"/>
      <c r="F31" s="1"/>
      <c r="G31" s="1"/>
      <c r="H31" s="1"/>
      <c r="I31" s="1"/>
      <c r="J31" s="1"/>
      <c r="K31" s="1"/>
      <c r="L31" s="1"/>
      <c r="M31" s="1"/>
      <c r="N31" s="1"/>
    </row>
    <row r="32" spans="1:14" ht="29.1" customHeight="1">
      <c r="A32" s="51"/>
      <c r="B32" s="51"/>
      <c r="C32" s="51"/>
      <c r="D32" s="14"/>
      <c r="E32" s="1"/>
      <c r="F32" s="1"/>
      <c r="G32" s="1"/>
      <c r="H32" s="1"/>
      <c r="I32" s="1"/>
      <c r="J32" s="1"/>
      <c r="K32" s="1"/>
      <c r="L32" s="1"/>
      <c r="M32" s="1"/>
      <c r="N32" s="1"/>
    </row>
    <row r="33" spans="1:14" ht="16.5" thickBot="1">
      <c r="A33" s="54" t="s">
        <v>60</v>
      </c>
      <c r="B33" s="1"/>
      <c r="C33" s="14"/>
      <c r="D33" s="14"/>
      <c r="E33" s="1"/>
      <c r="F33" s="1"/>
      <c r="G33" s="1"/>
      <c r="H33" s="1"/>
      <c r="I33" s="1"/>
      <c r="J33" s="1"/>
      <c r="K33" s="1"/>
      <c r="L33" s="1"/>
      <c r="M33" s="1"/>
      <c r="N33" s="1"/>
    </row>
    <row r="34" spans="1:14" ht="15.75" thickBot="1">
      <c r="A34" s="365"/>
      <c r="B34" s="4" t="s">
        <v>62</v>
      </c>
      <c r="C34" s="14"/>
      <c r="D34" s="14"/>
      <c r="E34" s="1"/>
      <c r="F34" s="1"/>
      <c r="G34" s="1"/>
      <c r="H34" s="1"/>
      <c r="I34" s="1"/>
      <c r="J34" s="1"/>
      <c r="K34" s="1"/>
      <c r="L34" s="1"/>
      <c r="M34" s="1"/>
      <c r="N34" s="1"/>
    </row>
    <row r="35" spans="1:14" ht="15.75" thickBot="1">
      <c r="A35" s="76"/>
      <c r="B35" s="4" t="s">
        <v>64</v>
      </c>
      <c r="C35" s="14"/>
      <c r="D35" s="14"/>
      <c r="E35" s="1"/>
      <c r="F35" s="1"/>
      <c r="G35" s="1"/>
      <c r="H35" s="1"/>
      <c r="I35" s="1"/>
      <c r="J35" s="1"/>
      <c r="K35" s="1"/>
      <c r="L35" s="1"/>
      <c r="M35" s="1"/>
      <c r="N35" s="1"/>
    </row>
    <row r="36" spans="1:14" ht="15.75" thickBot="1">
      <c r="A36" s="366"/>
      <c r="B36" s="4" t="s">
        <v>66</v>
      </c>
      <c r="C36" s="14"/>
      <c r="D36" s="14"/>
      <c r="E36" s="1"/>
      <c r="F36" s="1"/>
      <c r="G36" s="1"/>
      <c r="H36" s="1"/>
      <c r="I36" s="1"/>
      <c r="J36" s="1"/>
      <c r="K36" s="1"/>
      <c r="L36" s="1"/>
      <c r="M36" s="1"/>
      <c r="N36" s="1"/>
    </row>
    <row r="37" spans="1:14">
      <c r="A37" s="1"/>
      <c r="B37" s="1"/>
      <c r="C37" s="14"/>
      <c r="D37" s="14"/>
      <c r="E37" s="1"/>
      <c r="F37" s="1"/>
      <c r="G37" s="1"/>
      <c r="H37" s="1"/>
      <c r="I37" s="1"/>
      <c r="J37" s="1"/>
      <c r="K37" s="1"/>
      <c r="L37" s="1"/>
      <c r="M37" s="1"/>
      <c r="N37" s="1"/>
    </row>
    <row r="38" spans="1:14">
      <c r="A38" s="1"/>
      <c r="B38" s="1"/>
      <c r="C38" s="1"/>
      <c r="D38" s="1"/>
      <c r="E38" s="1"/>
      <c r="F38" s="1"/>
      <c r="G38" s="1"/>
      <c r="H38" s="1"/>
      <c r="I38" s="1"/>
      <c r="J38" s="1"/>
      <c r="K38" s="1"/>
      <c r="L38" s="1"/>
      <c r="M38" s="1"/>
      <c r="N38" s="1"/>
    </row>
    <row r="39" spans="1:14">
      <c r="A39" s="1"/>
      <c r="B39" s="1"/>
      <c r="C39" s="1"/>
      <c r="D39" s="1"/>
      <c r="E39" s="1"/>
      <c r="F39" s="1"/>
      <c r="G39" s="1"/>
      <c r="H39" s="1"/>
      <c r="I39" s="1"/>
      <c r="J39" s="1"/>
      <c r="K39" s="1"/>
      <c r="L39" s="1"/>
      <c r="M39" s="1"/>
      <c r="N39" s="1"/>
    </row>
    <row r="40" spans="1:14">
      <c r="A40" s="1"/>
      <c r="B40" s="1"/>
      <c r="C40" s="1"/>
      <c r="D40" s="1"/>
      <c r="E40" s="1"/>
      <c r="F40" s="1"/>
      <c r="G40" s="1"/>
      <c r="H40" s="1"/>
      <c r="I40" s="1"/>
      <c r="J40" s="1"/>
      <c r="K40" s="1"/>
      <c r="L40" s="1"/>
      <c r="M40" s="1"/>
      <c r="N40" s="1"/>
    </row>
    <row r="41" spans="1:14">
      <c r="A41" s="1"/>
      <c r="B41" s="1"/>
      <c r="C41" s="1"/>
      <c r="D41" s="1"/>
      <c r="E41" s="1"/>
      <c r="F41" s="1"/>
      <c r="G41" s="1"/>
      <c r="H41" s="1"/>
      <c r="I41" s="1"/>
      <c r="J41" s="1"/>
      <c r="K41" s="1"/>
      <c r="L41" s="1"/>
      <c r="M41" s="1"/>
      <c r="N41" s="1"/>
    </row>
    <row r="42" spans="1:14">
      <c r="A42" s="1"/>
      <c r="B42" s="1"/>
      <c r="C42" s="1"/>
      <c r="D42" s="1"/>
      <c r="E42" s="1"/>
      <c r="F42" s="1"/>
      <c r="G42" s="1"/>
      <c r="H42" s="1"/>
      <c r="I42" s="1"/>
      <c r="J42" s="1"/>
      <c r="K42" s="1"/>
      <c r="L42" s="1"/>
      <c r="M42" s="1"/>
      <c r="N42" s="1"/>
    </row>
    <row r="43" spans="1:14">
      <c r="A43" s="1"/>
      <c r="B43" s="1"/>
      <c r="C43" s="1"/>
      <c r="D43" s="1"/>
      <c r="E43" s="1"/>
      <c r="F43" s="1"/>
      <c r="G43" s="1"/>
      <c r="H43" s="1"/>
      <c r="I43" s="1"/>
      <c r="J43" s="1"/>
      <c r="K43" s="1"/>
      <c r="L43" s="1"/>
      <c r="M43" s="1"/>
      <c r="N43" s="1"/>
    </row>
    <row r="44" spans="1:14">
      <c r="A44" s="1"/>
      <c r="B44" s="1"/>
      <c r="C44" s="1"/>
      <c r="D44" s="1"/>
      <c r="E44" s="1"/>
      <c r="F44" s="1"/>
      <c r="G44" s="1"/>
      <c r="H44" s="1"/>
      <c r="I44" s="1"/>
      <c r="J44" s="1"/>
      <c r="K44" s="1"/>
      <c r="L44" s="1"/>
      <c r="M44" s="1"/>
      <c r="N44" s="1"/>
    </row>
    <row r="45" spans="1:14">
      <c r="A45" s="1"/>
      <c r="B45" s="1"/>
      <c r="C45" s="1"/>
      <c r="D45" s="1"/>
      <c r="E45" s="1"/>
      <c r="F45" s="1"/>
      <c r="G45" s="1"/>
      <c r="H45" s="1"/>
      <c r="I45" s="1"/>
      <c r="J45" s="1"/>
      <c r="K45" s="1"/>
      <c r="L45" s="1"/>
      <c r="M45" s="1"/>
      <c r="N45" s="1"/>
    </row>
    <row r="46" spans="1:14">
      <c r="A46" s="1"/>
      <c r="B46" s="1"/>
      <c r="C46" s="1"/>
      <c r="D46" s="1"/>
      <c r="E46" s="1"/>
      <c r="F46" s="1"/>
      <c r="G46" s="1"/>
      <c r="H46" s="1"/>
      <c r="I46" s="1"/>
      <c r="J46" s="1"/>
      <c r="K46" s="1"/>
      <c r="L46" s="1"/>
      <c r="M46" s="1"/>
      <c r="N46" s="1"/>
    </row>
    <row r="47" spans="1:14">
      <c r="A47" s="1"/>
      <c r="B47" s="1"/>
      <c r="C47" s="1"/>
      <c r="D47" s="1"/>
      <c r="E47" s="1"/>
      <c r="F47" s="1"/>
      <c r="G47" s="1"/>
      <c r="H47" s="1"/>
      <c r="I47" s="1"/>
      <c r="J47" s="1"/>
      <c r="K47" s="1"/>
      <c r="L47" s="1"/>
      <c r="M47" s="1"/>
      <c r="N47" s="1"/>
    </row>
    <row r="48" spans="1:14">
      <c r="A48" s="1"/>
      <c r="B48" s="1"/>
      <c r="C48" s="1"/>
      <c r="D48" s="1"/>
      <c r="E48" s="1"/>
      <c r="F48" s="1"/>
      <c r="G48" s="1"/>
      <c r="H48" s="1"/>
      <c r="I48" s="1"/>
      <c r="J48" s="1"/>
      <c r="K48" s="1"/>
      <c r="L48" s="1"/>
      <c r="M48" s="1"/>
      <c r="N48" s="1"/>
    </row>
    <row r="49" spans="1:14">
      <c r="A49" s="1"/>
      <c r="B49" s="1"/>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row r="51" spans="1:14">
      <c r="A51" s="1"/>
      <c r="B51" s="1"/>
      <c r="C51" s="1"/>
      <c r="D51" s="1"/>
      <c r="E51" s="1"/>
      <c r="F51" s="1"/>
      <c r="G51" s="1"/>
      <c r="H51" s="1"/>
      <c r="I51" s="1"/>
      <c r="J51" s="1"/>
      <c r="K51" s="1"/>
      <c r="L51" s="1"/>
      <c r="M51" s="1"/>
      <c r="N51" s="1"/>
    </row>
    <row r="52" spans="1:14">
      <c r="A52" s="1"/>
      <c r="B52" s="1"/>
      <c r="C52" s="1"/>
      <c r="D52" s="1"/>
      <c r="E52" s="1"/>
      <c r="F52" s="1"/>
      <c r="G52" s="1"/>
      <c r="H52" s="1"/>
      <c r="I52" s="1"/>
      <c r="J52" s="1"/>
      <c r="K52" s="1"/>
      <c r="L52" s="1"/>
      <c r="M52" s="1"/>
      <c r="N52" s="1"/>
    </row>
    <row r="53" spans="1:14">
      <c r="A53" s="1"/>
      <c r="B53" s="1"/>
      <c r="C53" s="1"/>
      <c r="D53" s="1"/>
      <c r="E53" s="1"/>
      <c r="F53" s="1"/>
      <c r="G53" s="1"/>
      <c r="H53" s="1"/>
      <c r="I53" s="1"/>
      <c r="J53" s="1"/>
      <c r="K53" s="1"/>
      <c r="L53" s="1"/>
      <c r="M53" s="1"/>
      <c r="N53" s="1"/>
    </row>
    <row r="54" spans="1:14">
      <c r="A54" s="1"/>
      <c r="B54" s="1"/>
      <c r="C54" s="1"/>
      <c r="D54" s="1"/>
      <c r="E54" s="1"/>
      <c r="F54" s="1"/>
      <c r="G54" s="1"/>
      <c r="H54" s="1"/>
      <c r="I54" s="1"/>
      <c r="J54" s="1"/>
      <c r="K54" s="1"/>
      <c r="L54" s="1"/>
      <c r="M54" s="1"/>
      <c r="N54" s="1"/>
    </row>
    <row r="55" spans="1:14">
      <c r="A55" s="1"/>
      <c r="B55" s="1"/>
      <c r="C55" s="1"/>
      <c r="D55" s="1"/>
      <c r="E55" s="1"/>
      <c r="F55" s="1"/>
      <c r="G55" s="1"/>
      <c r="H55" s="1"/>
      <c r="I55" s="1"/>
      <c r="J55" s="1"/>
      <c r="K55" s="1"/>
      <c r="L55" s="1"/>
      <c r="M55" s="1"/>
      <c r="N55" s="1"/>
    </row>
    <row r="56" spans="1:14">
      <c r="A56" s="1"/>
      <c r="B56" s="1"/>
      <c r="C56" s="1"/>
      <c r="D56" s="1"/>
      <c r="E56" s="1"/>
      <c r="F56" s="1"/>
      <c r="G56" s="1"/>
      <c r="H56" s="1"/>
      <c r="I56" s="1"/>
      <c r="J56" s="1"/>
      <c r="K56" s="1"/>
      <c r="L56" s="1"/>
      <c r="M56" s="1"/>
      <c r="N56" s="1"/>
    </row>
    <row r="57" spans="1:14">
      <c r="A57" s="1"/>
      <c r="B57" s="1"/>
      <c r="C57" s="1"/>
      <c r="D57" s="1"/>
      <c r="E57" s="1"/>
      <c r="F57" s="1"/>
      <c r="G57" s="1"/>
      <c r="H57" s="1"/>
      <c r="I57" s="1"/>
      <c r="J57" s="1"/>
      <c r="K57" s="1"/>
      <c r="L57" s="1"/>
      <c r="M57" s="1"/>
      <c r="N57" s="1"/>
    </row>
    <row r="58" spans="1:14">
      <c r="A58" s="1"/>
      <c r="B58" s="1"/>
      <c r="C58" s="1"/>
      <c r="D58" s="1"/>
      <c r="E58" s="1"/>
      <c r="F58" s="1"/>
      <c r="G58" s="1"/>
      <c r="H58" s="1"/>
      <c r="I58" s="1"/>
      <c r="J58" s="1"/>
      <c r="K58" s="1"/>
      <c r="L58" s="1"/>
      <c r="M58" s="1"/>
      <c r="N58" s="1"/>
    </row>
    <row r="59" spans="1:14">
      <c r="A59" s="1"/>
      <c r="B59" s="1"/>
      <c r="C59" s="1"/>
      <c r="D59" s="1"/>
      <c r="E59" s="1"/>
      <c r="F59" s="1"/>
      <c r="G59" s="1"/>
      <c r="H59" s="1"/>
      <c r="I59" s="1"/>
      <c r="J59" s="1"/>
      <c r="K59" s="1"/>
      <c r="L59" s="1"/>
      <c r="M59" s="1"/>
      <c r="N59" s="1"/>
    </row>
    <row r="60" spans="1:14">
      <c r="A60" s="1"/>
      <c r="B60" s="1"/>
      <c r="C60" s="1"/>
      <c r="D60" s="1"/>
      <c r="E60" s="1"/>
      <c r="F60" s="1"/>
      <c r="G60" s="1"/>
      <c r="H60" s="1"/>
      <c r="I60" s="1"/>
      <c r="J60" s="1"/>
      <c r="K60" s="1"/>
      <c r="L60" s="1"/>
      <c r="M60" s="1"/>
      <c r="N60" s="1"/>
    </row>
    <row r="61" spans="1:14">
      <c r="A61" s="1"/>
      <c r="B61" s="1"/>
      <c r="C61" s="1"/>
      <c r="D61" s="1"/>
      <c r="E61" s="1"/>
      <c r="F61" s="1"/>
      <c r="G61" s="1"/>
      <c r="H61" s="1"/>
      <c r="I61" s="1"/>
      <c r="J61" s="1"/>
      <c r="K61" s="1"/>
      <c r="L61" s="1"/>
      <c r="M61" s="1"/>
      <c r="N61" s="1"/>
    </row>
    <row r="62" spans="1:14">
      <c r="A62" s="1"/>
      <c r="B62" s="1"/>
      <c r="C62" s="1"/>
      <c r="D62" s="1"/>
      <c r="E62" s="1"/>
      <c r="F62" s="1"/>
      <c r="G62" s="1"/>
      <c r="H62" s="1"/>
      <c r="I62" s="1"/>
      <c r="J62" s="1"/>
      <c r="K62" s="1"/>
      <c r="L62" s="1"/>
      <c r="M62" s="1"/>
      <c r="N62" s="1"/>
    </row>
    <row r="63" spans="1:14">
      <c r="A63" s="1"/>
      <c r="B63" s="1"/>
      <c r="C63" s="1"/>
      <c r="D63" s="1"/>
      <c r="E63" s="1"/>
      <c r="F63" s="1"/>
      <c r="G63" s="1"/>
      <c r="H63" s="1"/>
      <c r="I63" s="1"/>
      <c r="J63" s="1"/>
      <c r="K63" s="1"/>
      <c r="L63" s="1"/>
      <c r="M63" s="1"/>
      <c r="N63" s="1"/>
    </row>
    <row r="64" spans="1:14">
      <c r="A64" s="1"/>
      <c r="B64" s="1"/>
      <c r="C64" s="1"/>
      <c r="D64" s="1"/>
      <c r="E64" s="1"/>
      <c r="F64" s="1"/>
      <c r="G64" s="1"/>
      <c r="H64" s="1"/>
      <c r="I64" s="1"/>
      <c r="J64" s="1"/>
      <c r="K64" s="1"/>
      <c r="L64" s="1"/>
      <c r="M64" s="1"/>
      <c r="N64" s="1"/>
    </row>
    <row r="65" spans="1:14">
      <c r="A65" s="1"/>
      <c r="B65" s="1"/>
      <c r="C65" s="1"/>
      <c r="D65" s="1"/>
      <c r="E65" s="1"/>
      <c r="F65" s="1"/>
      <c r="G65" s="1"/>
      <c r="H65" s="1"/>
      <c r="I65" s="1"/>
      <c r="J65" s="1"/>
      <c r="K65" s="1"/>
      <c r="L65" s="1"/>
      <c r="M65" s="1"/>
      <c r="N65" s="1"/>
    </row>
    <row r="66" spans="1:14">
      <c r="A66" s="1"/>
      <c r="B66" s="1"/>
      <c r="C66" s="1"/>
      <c r="D66" s="1"/>
      <c r="E66" s="1"/>
      <c r="F66" s="1"/>
      <c r="G66" s="1"/>
      <c r="H66" s="1"/>
      <c r="I66" s="1"/>
      <c r="J66" s="1"/>
      <c r="K66" s="1"/>
      <c r="L66" s="1"/>
      <c r="M66" s="1"/>
      <c r="N66" s="1"/>
    </row>
    <row r="67" spans="1:14">
      <c r="A67" s="1"/>
      <c r="B67" s="1"/>
      <c r="C67" s="1"/>
      <c r="D67" s="1"/>
      <c r="E67" s="1"/>
      <c r="F67" s="1"/>
      <c r="G67" s="1"/>
      <c r="H67" s="1"/>
      <c r="I67" s="1"/>
      <c r="J67" s="1"/>
      <c r="K67" s="1"/>
      <c r="L67" s="1"/>
      <c r="M67" s="1"/>
      <c r="N67" s="1"/>
    </row>
    <row r="68" spans="1:14">
      <c r="A68" s="1"/>
      <c r="B68" s="1"/>
      <c r="C68" s="1"/>
      <c r="D68" s="1"/>
      <c r="E68" s="1"/>
      <c r="F68" s="1"/>
      <c r="G68" s="1"/>
      <c r="H68" s="1"/>
      <c r="I68" s="1"/>
      <c r="J68" s="1"/>
      <c r="K68" s="1"/>
      <c r="L68" s="1"/>
      <c r="M68" s="1"/>
      <c r="N68" s="1"/>
    </row>
    <row r="69" spans="1:14">
      <c r="A69" s="1"/>
      <c r="B69" s="1"/>
      <c r="C69" s="1"/>
      <c r="D69" s="1"/>
      <c r="E69" s="1"/>
      <c r="F69" s="1"/>
      <c r="G69" s="1"/>
      <c r="H69" s="1"/>
      <c r="I69" s="1"/>
      <c r="J69" s="1"/>
      <c r="K69" s="1"/>
      <c r="L69" s="1"/>
      <c r="M69" s="1"/>
      <c r="N69" s="1"/>
    </row>
    <row r="70" spans="1:14">
      <c r="A70" s="1"/>
      <c r="B70" s="1"/>
      <c r="C70" s="1"/>
      <c r="D70" s="1"/>
      <c r="E70" s="1"/>
      <c r="F70" s="1"/>
      <c r="G70" s="1"/>
      <c r="H70" s="1"/>
      <c r="I70" s="1"/>
      <c r="J70" s="1"/>
      <c r="K70" s="1"/>
      <c r="L70" s="1"/>
      <c r="M70" s="1"/>
      <c r="N70" s="1"/>
    </row>
    <row r="71" spans="1:14">
      <c r="A71" s="1"/>
      <c r="B71" s="1"/>
      <c r="C71" s="1"/>
      <c r="D71" s="1"/>
      <c r="E71" s="1"/>
      <c r="F71" s="1"/>
      <c r="G71" s="1"/>
      <c r="H71" s="1"/>
      <c r="I71" s="1"/>
      <c r="J71" s="1"/>
      <c r="K71" s="1"/>
      <c r="L71" s="1"/>
      <c r="M71" s="1"/>
      <c r="N71" s="1"/>
    </row>
    <row r="72" spans="1:14">
      <c r="A72" s="1"/>
      <c r="B72" s="1"/>
      <c r="C72" s="1"/>
      <c r="D72" s="1"/>
      <c r="E72" s="1"/>
      <c r="F72" s="1"/>
      <c r="G72" s="1"/>
      <c r="H72" s="1"/>
      <c r="I72" s="1"/>
      <c r="J72" s="1"/>
      <c r="K72" s="1"/>
      <c r="L72" s="1"/>
      <c r="M72" s="1"/>
      <c r="N72" s="1"/>
    </row>
    <row r="73" spans="1:14">
      <c r="A73" s="1"/>
      <c r="B73" s="1"/>
      <c r="C73" s="1"/>
      <c r="D73" s="1"/>
      <c r="E73" s="1"/>
      <c r="F73" s="1"/>
      <c r="G73" s="1"/>
      <c r="H73" s="1"/>
      <c r="I73" s="1"/>
      <c r="J73" s="1"/>
      <c r="K73" s="1"/>
      <c r="L73" s="1"/>
      <c r="M73" s="1"/>
      <c r="N73" s="1"/>
    </row>
    <row r="74" spans="1:14">
      <c r="A74" s="1"/>
      <c r="B74" s="1"/>
      <c r="C74" s="1"/>
      <c r="D74" s="1"/>
      <c r="E74" s="1"/>
      <c r="F74" s="1"/>
      <c r="G74" s="1"/>
      <c r="H74" s="1"/>
      <c r="I74" s="1"/>
      <c r="J74" s="1"/>
      <c r="K74" s="1"/>
      <c r="L74" s="1"/>
      <c r="M74" s="1"/>
      <c r="N74" s="1"/>
    </row>
    <row r="75" spans="1:14">
      <c r="A75" s="1"/>
      <c r="B75" s="1"/>
      <c r="C75" s="1"/>
      <c r="D75" s="1"/>
      <c r="E75" s="1"/>
      <c r="F75" s="1"/>
      <c r="G75" s="1"/>
      <c r="H75" s="1"/>
      <c r="I75" s="1"/>
      <c r="J75" s="1"/>
      <c r="K75" s="1"/>
      <c r="L75" s="1"/>
      <c r="M75" s="1"/>
      <c r="N75" s="1"/>
    </row>
    <row r="76" spans="1:14">
      <c r="A76" s="1"/>
      <c r="B76" s="1"/>
      <c r="C76" s="1"/>
      <c r="D76" s="1"/>
      <c r="E76" s="1"/>
      <c r="F76" s="1"/>
      <c r="G76" s="1"/>
      <c r="H76" s="1"/>
      <c r="I76" s="1"/>
      <c r="J76" s="1"/>
      <c r="K76" s="1"/>
      <c r="L76" s="1"/>
      <c r="M76" s="1"/>
      <c r="N76" s="1"/>
    </row>
    <row r="77" spans="1:14">
      <c r="A77" s="1"/>
      <c r="B77" s="1"/>
      <c r="C77" s="1"/>
      <c r="D77" s="1"/>
      <c r="E77" s="1"/>
      <c r="F77" s="1"/>
      <c r="G77" s="1"/>
      <c r="H77" s="1"/>
      <c r="I77" s="1"/>
      <c r="J77" s="1"/>
      <c r="K77" s="1"/>
      <c r="L77" s="1"/>
      <c r="M77" s="1"/>
      <c r="N77" s="1"/>
    </row>
    <row r="78" spans="1:14">
      <c r="A78" s="1"/>
      <c r="B78" s="1"/>
      <c r="C78" s="1"/>
      <c r="D78" s="1"/>
      <c r="E78" s="1"/>
      <c r="F78" s="1"/>
      <c r="G78" s="1"/>
      <c r="H78" s="1"/>
      <c r="I78" s="1"/>
      <c r="J78" s="1"/>
      <c r="K78" s="1"/>
      <c r="L78" s="1"/>
      <c r="M78" s="1"/>
      <c r="N78" s="1"/>
    </row>
    <row r="79" spans="1:14">
      <c r="A79" s="1"/>
      <c r="B79" s="1"/>
      <c r="C79" s="1"/>
      <c r="D79" s="1"/>
      <c r="E79" s="1"/>
      <c r="F79" s="1"/>
      <c r="G79" s="1"/>
      <c r="H79" s="1"/>
      <c r="I79" s="1"/>
      <c r="J79" s="1"/>
      <c r="K79" s="1"/>
      <c r="L79" s="1"/>
      <c r="M79" s="1"/>
      <c r="N79" s="1"/>
    </row>
    <row r="80" spans="1:14">
      <c r="A80" s="1"/>
      <c r="B80" s="1"/>
      <c r="C80" s="1"/>
      <c r="D80" s="1"/>
      <c r="E80" s="1"/>
      <c r="F80" s="1"/>
      <c r="G80" s="1"/>
      <c r="H80" s="1"/>
      <c r="I80" s="1"/>
      <c r="J80" s="1"/>
      <c r="K80" s="1"/>
      <c r="L80" s="1"/>
      <c r="M80" s="1"/>
      <c r="N80" s="1"/>
    </row>
    <row r="81" spans="1:14">
      <c r="A81" s="1"/>
      <c r="B81" s="1"/>
      <c r="C81" s="1"/>
      <c r="D81" s="1"/>
      <c r="E81" s="1"/>
      <c r="F81" s="1"/>
      <c r="G81" s="1"/>
      <c r="H81" s="1"/>
      <c r="I81" s="1"/>
      <c r="J81" s="1"/>
      <c r="K81" s="1"/>
      <c r="L81" s="1"/>
      <c r="M81" s="1"/>
      <c r="N81" s="1"/>
    </row>
    <row r="82" spans="1:14">
      <c r="A82" s="1"/>
      <c r="B82" s="1"/>
      <c r="C82" s="1"/>
      <c r="D82" s="1"/>
      <c r="E82" s="1"/>
      <c r="F82" s="1"/>
      <c r="G82" s="1"/>
      <c r="H82" s="1"/>
      <c r="I82" s="1"/>
      <c r="J82" s="1"/>
      <c r="K82" s="1"/>
      <c r="L82" s="1"/>
      <c r="M82" s="1"/>
      <c r="N82" s="1"/>
    </row>
    <row r="83" spans="1:14">
      <c r="A83" s="1"/>
      <c r="B83" s="1"/>
      <c r="C83" s="1"/>
      <c r="D83" s="1"/>
      <c r="E83" s="1"/>
      <c r="F83" s="1"/>
      <c r="G83" s="1"/>
      <c r="H83" s="1"/>
      <c r="I83" s="1"/>
      <c r="J83" s="1"/>
      <c r="K83" s="1"/>
      <c r="L83" s="1"/>
      <c r="M83" s="1"/>
      <c r="N83" s="1"/>
    </row>
    <row r="84" spans="1:14">
      <c r="A84" s="1"/>
      <c r="B84" s="1"/>
      <c r="C84" s="1"/>
      <c r="D84" s="1"/>
      <c r="E84" s="1"/>
      <c r="F84" s="1"/>
      <c r="G84" s="1"/>
      <c r="H84" s="1"/>
      <c r="I84" s="1"/>
      <c r="J84" s="1"/>
      <c r="K84" s="1"/>
      <c r="L84" s="1"/>
      <c r="M84" s="1"/>
      <c r="N84" s="1"/>
    </row>
    <row r="85" spans="1:14">
      <c r="A85" s="1"/>
      <c r="B85" s="1"/>
      <c r="C85" s="1"/>
      <c r="D85" s="1"/>
      <c r="E85" s="1"/>
      <c r="F85" s="1"/>
      <c r="G85" s="1"/>
      <c r="H85" s="1"/>
      <c r="I85" s="1"/>
      <c r="J85" s="1"/>
      <c r="K85" s="1"/>
      <c r="L85" s="1"/>
      <c r="M85" s="1"/>
      <c r="N85" s="1"/>
    </row>
    <row r="86" spans="1:14">
      <c r="A86" s="1"/>
      <c r="B86" s="1"/>
      <c r="C86" s="1"/>
      <c r="D86" s="1"/>
      <c r="E86" s="1"/>
      <c r="F86" s="1"/>
      <c r="G86" s="1"/>
      <c r="H86" s="1"/>
      <c r="I86" s="1"/>
      <c r="J86" s="1"/>
      <c r="K86" s="1"/>
      <c r="L86" s="1"/>
      <c r="M86" s="1"/>
      <c r="N86" s="1"/>
    </row>
    <row r="87" spans="1:14">
      <c r="A87" s="1"/>
      <c r="B87" s="1"/>
      <c r="C87" s="1"/>
      <c r="D87" s="1"/>
      <c r="E87" s="1"/>
      <c r="F87" s="1"/>
      <c r="G87" s="1"/>
      <c r="H87" s="1"/>
      <c r="I87" s="1"/>
      <c r="J87" s="1"/>
      <c r="K87" s="1"/>
      <c r="L87" s="1"/>
      <c r="M87" s="1"/>
      <c r="N87" s="1"/>
    </row>
    <row r="88" spans="1:14">
      <c r="A88" s="1"/>
      <c r="B88" s="1"/>
      <c r="C88" s="1"/>
      <c r="D88" s="1"/>
      <c r="E88" s="1"/>
      <c r="F88" s="1"/>
      <c r="G88" s="1"/>
      <c r="H88" s="1"/>
      <c r="I88" s="1"/>
      <c r="J88" s="1"/>
      <c r="K88" s="1"/>
      <c r="L88" s="1"/>
      <c r="M88" s="1"/>
      <c r="N88" s="1"/>
    </row>
    <row r="89" spans="1:14">
      <c r="A89" s="1"/>
      <c r="B89" s="1"/>
      <c r="C89" s="1"/>
      <c r="D89" s="1"/>
      <c r="E89" s="1"/>
      <c r="F89" s="1"/>
      <c r="G89" s="1"/>
      <c r="H89" s="1"/>
      <c r="I89" s="1"/>
      <c r="J89" s="1"/>
      <c r="K89" s="1"/>
      <c r="L89" s="1"/>
      <c r="M89" s="1"/>
      <c r="N89" s="1"/>
    </row>
    <row r="90" spans="1:14">
      <c r="A90" s="1"/>
      <c r="B90" s="1"/>
      <c r="C90" s="1"/>
      <c r="D90" s="1"/>
      <c r="E90" s="1"/>
      <c r="F90" s="1"/>
      <c r="G90" s="1"/>
      <c r="H90" s="1"/>
      <c r="I90" s="1"/>
      <c r="J90" s="1"/>
      <c r="K90" s="1"/>
      <c r="L90" s="1"/>
      <c r="M90" s="1"/>
      <c r="N90" s="1"/>
    </row>
    <row r="91" spans="1:14">
      <c r="A91" s="1"/>
      <c r="B91" s="1"/>
      <c r="C91" s="1"/>
      <c r="D91" s="1"/>
      <c r="E91" s="1"/>
      <c r="F91" s="1"/>
      <c r="G91" s="1"/>
      <c r="H91" s="1"/>
      <c r="I91" s="1"/>
      <c r="J91" s="1"/>
      <c r="K91" s="1"/>
      <c r="L91" s="1"/>
      <c r="M91" s="1"/>
      <c r="N91" s="1"/>
    </row>
    <row r="92" spans="1:14">
      <c r="A92" s="1"/>
      <c r="B92" s="1"/>
      <c r="C92" s="1"/>
      <c r="D92" s="1"/>
      <c r="E92" s="1"/>
      <c r="F92" s="1"/>
      <c r="G92" s="1"/>
      <c r="H92" s="1"/>
      <c r="I92" s="1"/>
      <c r="J92" s="1"/>
      <c r="K92" s="1"/>
      <c r="L92" s="1"/>
      <c r="M92" s="1"/>
      <c r="N92" s="1"/>
    </row>
    <row r="93" spans="1:14">
      <c r="A93" s="1"/>
      <c r="B93" s="1"/>
      <c r="C93" s="1"/>
      <c r="D93" s="1"/>
      <c r="E93" s="1"/>
      <c r="F93" s="1"/>
      <c r="G93" s="1"/>
      <c r="H93" s="1"/>
      <c r="I93" s="1"/>
      <c r="J93" s="1"/>
      <c r="K93" s="1"/>
      <c r="L93" s="1"/>
      <c r="M93" s="1"/>
      <c r="N93" s="1"/>
    </row>
    <row r="94" spans="1:14">
      <c r="A94" s="1"/>
      <c r="B94" s="1"/>
      <c r="C94" s="1"/>
      <c r="D94" s="1"/>
      <c r="E94" s="1"/>
      <c r="F94" s="1"/>
      <c r="G94" s="1"/>
      <c r="H94" s="1"/>
      <c r="I94" s="1"/>
      <c r="J94" s="1"/>
      <c r="K94" s="1"/>
      <c r="L94" s="1"/>
      <c r="M94" s="1"/>
      <c r="N94" s="1"/>
    </row>
    <row r="95" spans="1:14">
      <c r="A95" s="1"/>
      <c r="B95" s="1"/>
      <c r="C95" s="1"/>
      <c r="D95" s="1"/>
      <c r="E95" s="1"/>
      <c r="F95" s="1"/>
      <c r="G95" s="1"/>
      <c r="H95" s="1"/>
      <c r="I95" s="1"/>
      <c r="J95" s="1"/>
      <c r="K95" s="1"/>
      <c r="L95" s="1"/>
      <c r="M95" s="1"/>
      <c r="N95" s="1"/>
    </row>
    <row r="96" spans="1:14">
      <c r="A96" s="1"/>
      <c r="B96" s="1"/>
      <c r="C96" s="1"/>
      <c r="D96" s="1"/>
      <c r="E96" s="1"/>
      <c r="F96" s="1"/>
      <c r="G96" s="1"/>
      <c r="H96" s="1"/>
      <c r="I96" s="1"/>
      <c r="J96" s="1"/>
      <c r="K96" s="1"/>
      <c r="L96" s="1"/>
      <c r="M96" s="1"/>
      <c r="N96" s="1"/>
    </row>
    <row r="97" spans="1:14">
      <c r="A97" s="1"/>
      <c r="B97" s="1"/>
      <c r="C97" s="1"/>
      <c r="D97" s="1"/>
      <c r="E97" s="1"/>
      <c r="F97" s="1"/>
      <c r="G97" s="1"/>
      <c r="H97" s="1"/>
      <c r="I97" s="1"/>
      <c r="J97" s="1"/>
      <c r="K97" s="1"/>
      <c r="L97" s="1"/>
      <c r="M97" s="1"/>
      <c r="N97" s="1"/>
    </row>
    <row r="98" spans="1:14">
      <c r="A98" s="1"/>
      <c r="B98" s="1"/>
      <c r="C98" s="1"/>
      <c r="D98" s="1"/>
      <c r="E98" s="1"/>
      <c r="F98" s="1"/>
      <c r="G98" s="1"/>
      <c r="H98" s="1"/>
      <c r="I98" s="1"/>
      <c r="J98" s="1"/>
      <c r="K98" s="1"/>
      <c r="L98" s="1"/>
      <c r="M98" s="1"/>
      <c r="N98" s="1"/>
    </row>
    <row r="99" spans="1:14">
      <c r="A99" s="1"/>
      <c r="B99" s="1"/>
      <c r="C99" s="1"/>
      <c r="D99" s="1"/>
      <c r="E99" s="1"/>
      <c r="F99" s="1"/>
      <c r="G99" s="1"/>
      <c r="H99" s="1"/>
      <c r="I99" s="1"/>
      <c r="J99" s="1"/>
      <c r="K99" s="1"/>
      <c r="L99" s="1"/>
      <c r="M99" s="1"/>
      <c r="N99" s="1"/>
    </row>
    <row r="100" spans="1:14">
      <c r="A100" s="1"/>
      <c r="B100" s="1"/>
      <c r="C100" s="1"/>
      <c r="D100" s="1"/>
      <c r="E100" s="1"/>
      <c r="F100" s="1"/>
      <c r="G100" s="1"/>
      <c r="H100" s="1"/>
      <c r="I100" s="1"/>
      <c r="J100" s="1"/>
      <c r="K100" s="1"/>
      <c r="L100" s="1"/>
      <c r="M100" s="1"/>
      <c r="N100" s="1"/>
    </row>
    <row r="101" spans="1:14">
      <c r="A101" s="1"/>
      <c r="B101" s="1"/>
      <c r="C101" s="1"/>
      <c r="D101" s="1"/>
      <c r="E101" s="1"/>
      <c r="F101" s="1"/>
      <c r="G101" s="1"/>
      <c r="H101" s="1"/>
      <c r="I101" s="1"/>
      <c r="J101" s="1"/>
      <c r="K101" s="1"/>
      <c r="L101" s="1"/>
      <c r="M101" s="1"/>
      <c r="N101" s="1"/>
    </row>
    <row r="102" spans="1:14">
      <c r="A102" s="1"/>
      <c r="B102" s="1"/>
      <c r="C102" s="1"/>
      <c r="D102" s="1"/>
      <c r="E102" s="1"/>
      <c r="F102" s="1"/>
      <c r="G102" s="1"/>
      <c r="H102" s="1"/>
      <c r="I102" s="1"/>
      <c r="J102" s="1"/>
      <c r="K102" s="1"/>
      <c r="L102" s="1"/>
      <c r="M102" s="1"/>
      <c r="N102" s="1"/>
    </row>
    <row r="103" spans="1:14">
      <c r="A103" s="1"/>
      <c r="B103" s="1"/>
      <c r="C103" s="1"/>
      <c r="D103" s="1"/>
      <c r="E103" s="1"/>
      <c r="F103" s="1"/>
      <c r="G103" s="1"/>
      <c r="H103" s="1"/>
      <c r="I103" s="1"/>
      <c r="J103" s="1"/>
      <c r="K103" s="1"/>
      <c r="L103" s="1"/>
      <c r="M103" s="1"/>
      <c r="N103" s="1"/>
    </row>
    <row r="104" spans="1:14">
      <c r="A104" s="1"/>
      <c r="B104" s="1"/>
      <c r="C104" s="1"/>
      <c r="D104" s="1"/>
      <c r="E104" s="1"/>
      <c r="F104" s="1"/>
      <c r="G104" s="1"/>
      <c r="H104" s="1"/>
      <c r="I104" s="1"/>
      <c r="J104" s="1"/>
      <c r="K104" s="1"/>
      <c r="L104" s="1"/>
      <c r="M104" s="1"/>
      <c r="N104" s="1"/>
    </row>
    <row r="105" spans="1:14">
      <c r="A105" s="1"/>
      <c r="B105" s="1"/>
      <c r="C105" s="1"/>
      <c r="D105" s="1"/>
      <c r="E105" s="1"/>
      <c r="F105" s="1"/>
      <c r="G105" s="1"/>
      <c r="H105" s="1"/>
      <c r="I105" s="1"/>
      <c r="J105" s="1"/>
      <c r="K105" s="1"/>
      <c r="L105" s="1"/>
      <c r="M105" s="1"/>
      <c r="N105" s="1"/>
    </row>
    <row r="106" spans="1:14">
      <c r="A106" s="1"/>
      <c r="B106" s="1"/>
      <c r="C106" s="1"/>
      <c r="D106" s="1"/>
      <c r="E106" s="1"/>
      <c r="F106" s="1"/>
      <c r="G106" s="1"/>
      <c r="H106" s="1"/>
      <c r="I106" s="1"/>
      <c r="J106" s="1"/>
      <c r="K106" s="1"/>
      <c r="L106" s="1"/>
      <c r="M106" s="1"/>
      <c r="N106" s="1"/>
    </row>
    <row r="107" spans="1:14">
      <c r="A107" s="1"/>
      <c r="B107" s="1"/>
      <c r="C107" s="1"/>
      <c r="D107" s="1"/>
      <c r="E107" s="1"/>
      <c r="F107" s="1"/>
      <c r="G107" s="1"/>
      <c r="H107" s="1"/>
      <c r="I107" s="1"/>
      <c r="J107" s="1"/>
      <c r="K107" s="1"/>
      <c r="L107" s="1"/>
      <c r="M107" s="1"/>
      <c r="N107" s="1"/>
    </row>
    <row r="108" spans="1:14">
      <c r="A108" s="1"/>
      <c r="B108" s="1"/>
      <c r="C108" s="1"/>
      <c r="D108" s="1"/>
      <c r="E108" s="1"/>
      <c r="F108" s="1"/>
      <c r="G108" s="1"/>
      <c r="H108" s="1"/>
      <c r="I108" s="1"/>
      <c r="J108" s="1"/>
      <c r="K108" s="1"/>
      <c r="L108" s="1"/>
      <c r="M108" s="1"/>
      <c r="N108" s="1"/>
    </row>
    <row r="109" spans="1:14">
      <c r="A109" s="1"/>
      <c r="B109" s="1"/>
      <c r="C109" s="1"/>
      <c r="D109" s="1"/>
      <c r="E109" s="1"/>
      <c r="F109" s="1"/>
      <c r="G109" s="1"/>
      <c r="H109" s="1"/>
      <c r="I109" s="1"/>
      <c r="J109" s="1"/>
      <c r="K109" s="1"/>
      <c r="L109" s="1"/>
      <c r="M109" s="1"/>
      <c r="N109" s="1"/>
    </row>
    <row r="110" spans="1:14">
      <c r="A110" s="1"/>
      <c r="B110" s="1"/>
      <c r="C110" s="1"/>
      <c r="D110" s="1"/>
      <c r="E110" s="1"/>
      <c r="F110" s="1"/>
      <c r="G110" s="1"/>
      <c r="H110" s="1"/>
      <c r="I110" s="1"/>
      <c r="J110" s="1"/>
      <c r="K110" s="1"/>
      <c r="L110" s="1"/>
      <c r="M110" s="1"/>
      <c r="N110" s="1"/>
    </row>
    <row r="111" spans="1:14">
      <c r="A111" s="1"/>
      <c r="B111" s="1"/>
      <c r="C111" s="1"/>
      <c r="D111" s="1"/>
      <c r="E111" s="1"/>
      <c r="F111" s="1"/>
      <c r="G111" s="1"/>
      <c r="H111" s="1"/>
      <c r="I111" s="1"/>
      <c r="J111" s="1"/>
      <c r="K111" s="1"/>
      <c r="L111" s="1"/>
      <c r="M111" s="1"/>
      <c r="N111" s="1"/>
    </row>
    <row r="112" spans="1:14">
      <c r="A112" s="1"/>
      <c r="B112" s="1"/>
      <c r="C112" s="1"/>
      <c r="D112" s="1"/>
      <c r="E112" s="1"/>
      <c r="F112" s="1"/>
      <c r="G112" s="1"/>
      <c r="H112" s="1"/>
      <c r="I112" s="1"/>
      <c r="J112" s="1"/>
      <c r="K112" s="1"/>
      <c r="L112" s="1"/>
      <c r="M112" s="1"/>
      <c r="N112" s="1"/>
    </row>
    <row r="113" spans="1:14">
      <c r="A113" s="1"/>
      <c r="B113" s="1"/>
      <c r="C113" s="1"/>
      <c r="D113" s="1"/>
      <c r="E113" s="1"/>
      <c r="F113" s="1"/>
      <c r="G113" s="1"/>
      <c r="H113" s="1"/>
      <c r="I113" s="1"/>
      <c r="J113" s="1"/>
      <c r="K113" s="1"/>
      <c r="L113" s="1"/>
      <c r="M113" s="1"/>
      <c r="N113" s="1"/>
    </row>
    <row r="114" spans="1:14">
      <c r="A114" s="1"/>
      <c r="B114" s="1"/>
      <c r="C114" s="1"/>
      <c r="D114" s="1"/>
      <c r="E114" s="1"/>
      <c r="F114" s="1"/>
      <c r="G114" s="1"/>
      <c r="H114" s="1"/>
      <c r="I114" s="1"/>
      <c r="J114" s="1"/>
      <c r="K114" s="1"/>
      <c r="L114" s="1"/>
      <c r="M114" s="1"/>
      <c r="N114" s="1"/>
    </row>
    <row r="115" spans="1:14">
      <c r="A115" s="1"/>
      <c r="B115" s="1"/>
      <c r="C115" s="1"/>
      <c r="D115" s="1"/>
      <c r="E115" s="1"/>
      <c r="F115" s="1"/>
      <c r="G115" s="1"/>
      <c r="H115" s="1"/>
      <c r="I115" s="1"/>
      <c r="J115" s="1"/>
      <c r="K115" s="1"/>
      <c r="L115" s="1"/>
      <c r="M115" s="1"/>
      <c r="N115" s="1"/>
    </row>
    <row r="116" spans="1:14">
      <c r="A116" s="1"/>
      <c r="B116" s="1"/>
      <c r="C116" s="1"/>
      <c r="D116" s="1"/>
      <c r="E116" s="1"/>
      <c r="F116" s="1"/>
      <c r="G116" s="1"/>
      <c r="H116" s="1"/>
      <c r="I116" s="1"/>
      <c r="J116" s="1"/>
      <c r="K116" s="1"/>
      <c r="L116" s="1"/>
      <c r="M116" s="1"/>
      <c r="N116" s="1"/>
    </row>
    <row r="117" spans="1:14">
      <c r="A117" s="1"/>
      <c r="B117" s="1"/>
      <c r="C117" s="1"/>
      <c r="D117" s="1"/>
      <c r="E117" s="1"/>
      <c r="F117" s="1"/>
      <c r="G117" s="1"/>
      <c r="H117" s="1"/>
      <c r="I117" s="1"/>
      <c r="J117" s="1"/>
      <c r="K117" s="1"/>
      <c r="L117" s="1"/>
      <c r="M117" s="1"/>
      <c r="N117" s="1"/>
    </row>
    <row r="118" spans="1:14">
      <c r="A118" s="1"/>
      <c r="B118" s="1"/>
      <c r="C118" s="1"/>
      <c r="D118" s="1"/>
      <c r="E118" s="1"/>
      <c r="F118" s="1"/>
      <c r="G118" s="1"/>
      <c r="H118" s="1"/>
      <c r="I118" s="1"/>
      <c r="J118" s="1"/>
      <c r="K118" s="1"/>
      <c r="L118" s="1"/>
      <c r="M118" s="1"/>
      <c r="N118" s="1"/>
    </row>
    <row r="119" spans="1:14">
      <c r="A119" s="1"/>
      <c r="B119" s="1"/>
      <c r="C119" s="1"/>
      <c r="D119" s="1"/>
      <c r="E119" s="1"/>
      <c r="F119" s="1"/>
      <c r="G119" s="1"/>
      <c r="H119" s="1"/>
      <c r="I119" s="1"/>
      <c r="J119" s="1"/>
      <c r="K119" s="1"/>
      <c r="L119" s="1"/>
      <c r="M119" s="1"/>
      <c r="N119" s="1"/>
    </row>
    <row r="120" spans="1:14">
      <c r="A120" s="1"/>
      <c r="B120" s="1"/>
      <c r="C120" s="1"/>
      <c r="D120" s="1"/>
      <c r="E120" s="1"/>
      <c r="F120" s="1"/>
      <c r="G120" s="1"/>
      <c r="H120" s="1"/>
      <c r="I120" s="1"/>
      <c r="J120" s="1"/>
      <c r="K120" s="1"/>
      <c r="L120" s="1"/>
      <c r="M120" s="1"/>
      <c r="N120" s="1"/>
    </row>
    <row r="121" spans="1:14">
      <c r="A121" s="1"/>
      <c r="B121" s="1"/>
      <c r="C121" s="1"/>
      <c r="D121" s="1"/>
      <c r="E121" s="1"/>
      <c r="F121" s="1"/>
      <c r="G121" s="1"/>
      <c r="H121" s="1"/>
      <c r="I121" s="1"/>
      <c r="J121" s="1"/>
      <c r="K121" s="1"/>
      <c r="L121" s="1"/>
      <c r="M121" s="1"/>
      <c r="N121" s="1"/>
    </row>
    <row r="122" spans="1:14">
      <c r="A122" s="1"/>
      <c r="B122" s="1"/>
      <c r="C122" s="1"/>
      <c r="D122" s="1"/>
      <c r="E122" s="1"/>
      <c r="F122" s="1"/>
      <c r="G122" s="1"/>
      <c r="H122" s="1"/>
      <c r="I122" s="1"/>
      <c r="J122" s="1"/>
      <c r="K122" s="1"/>
      <c r="L122" s="1"/>
      <c r="M122" s="1"/>
      <c r="N122" s="1"/>
    </row>
    <row r="123" spans="1:14">
      <c r="A123" s="1"/>
      <c r="B123" s="1"/>
      <c r="C123" s="1"/>
      <c r="D123" s="1"/>
      <c r="E123" s="1"/>
      <c r="F123" s="1"/>
      <c r="G123" s="1"/>
      <c r="H123" s="1"/>
      <c r="I123" s="1"/>
      <c r="J123" s="1"/>
      <c r="K123" s="1"/>
      <c r="L123" s="1"/>
      <c r="M123" s="1"/>
      <c r="N123" s="1"/>
    </row>
    <row r="124" spans="1:14">
      <c r="A124" s="1"/>
      <c r="B124" s="1"/>
      <c r="C124" s="1"/>
      <c r="D124" s="1"/>
      <c r="E124" s="1"/>
      <c r="F124" s="1"/>
      <c r="G124" s="1"/>
      <c r="H124" s="1"/>
      <c r="I124" s="1"/>
      <c r="J124" s="1"/>
      <c r="K124" s="1"/>
      <c r="L124" s="1"/>
      <c r="M124" s="1"/>
      <c r="N124" s="1"/>
    </row>
    <row r="125" spans="1:14">
      <c r="A125" s="1"/>
      <c r="B125" s="1"/>
      <c r="C125" s="1"/>
      <c r="D125" s="1"/>
      <c r="E125" s="1"/>
      <c r="F125" s="1"/>
      <c r="G125" s="1"/>
      <c r="H125" s="1"/>
      <c r="I125" s="1"/>
      <c r="J125" s="1"/>
      <c r="K125" s="1"/>
      <c r="L125" s="1"/>
      <c r="M125" s="1"/>
      <c r="N125" s="1"/>
    </row>
    <row r="126" spans="1:14">
      <c r="A126" s="1"/>
      <c r="B126" s="1"/>
      <c r="C126" s="1"/>
      <c r="D126" s="1"/>
      <c r="E126" s="1"/>
      <c r="F126" s="1"/>
      <c r="G126" s="1"/>
      <c r="H126" s="1"/>
      <c r="I126" s="1"/>
      <c r="J126" s="1"/>
      <c r="K126" s="1"/>
      <c r="L126" s="1"/>
      <c r="M126" s="1"/>
      <c r="N126" s="1"/>
    </row>
    <row r="127" spans="1:14">
      <c r="A127" s="1"/>
      <c r="B127" s="1"/>
      <c r="C127" s="1"/>
      <c r="D127" s="1"/>
      <c r="E127" s="1"/>
      <c r="F127" s="1"/>
      <c r="G127" s="1"/>
      <c r="H127" s="1"/>
      <c r="I127" s="1"/>
      <c r="J127" s="1"/>
      <c r="K127" s="1"/>
      <c r="L127" s="1"/>
      <c r="M127" s="1"/>
      <c r="N127" s="1"/>
    </row>
    <row r="128" spans="1:14">
      <c r="A128" s="1"/>
      <c r="B128" s="1"/>
      <c r="C128" s="1"/>
      <c r="D128" s="1"/>
      <c r="E128" s="1"/>
      <c r="F128" s="1"/>
      <c r="G128" s="1"/>
      <c r="H128" s="1"/>
      <c r="I128" s="1"/>
      <c r="J128" s="1"/>
      <c r="K128" s="1"/>
      <c r="L128" s="1"/>
      <c r="M128" s="1"/>
      <c r="N128" s="1"/>
    </row>
    <row r="129" spans="1:14">
      <c r="A129" s="1"/>
      <c r="B129" s="1"/>
      <c r="C129" s="1"/>
      <c r="D129" s="1"/>
      <c r="E129" s="1"/>
      <c r="F129" s="1"/>
      <c r="G129" s="1"/>
      <c r="H129" s="1"/>
      <c r="I129" s="1"/>
      <c r="J129" s="1"/>
      <c r="K129" s="1"/>
      <c r="L129" s="1"/>
      <c r="M129" s="1"/>
      <c r="N129" s="1"/>
    </row>
    <row r="130" spans="1:14">
      <c r="A130" s="1"/>
      <c r="B130" s="1"/>
      <c r="C130" s="1"/>
      <c r="D130" s="1"/>
      <c r="E130" s="1"/>
      <c r="F130" s="1"/>
      <c r="G130" s="1"/>
      <c r="H130" s="1"/>
      <c r="I130" s="1"/>
      <c r="J130" s="1"/>
      <c r="K130" s="1"/>
      <c r="L130" s="1"/>
      <c r="M130" s="1"/>
      <c r="N130" s="1"/>
    </row>
    <row r="131" spans="1:14">
      <c r="A131" s="1"/>
      <c r="B131" s="1"/>
      <c r="C131" s="1"/>
      <c r="D131" s="1"/>
      <c r="E131" s="1"/>
      <c r="F131" s="1"/>
      <c r="G131" s="1"/>
      <c r="H131" s="1"/>
      <c r="I131" s="1"/>
      <c r="J131" s="1"/>
      <c r="K131" s="1"/>
      <c r="L131" s="1"/>
      <c r="M131" s="1"/>
      <c r="N131" s="1"/>
    </row>
    <row r="132" spans="1:14">
      <c r="A132" s="1"/>
      <c r="B132" s="1"/>
      <c r="C132" s="1"/>
      <c r="D132" s="1"/>
      <c r="E132" s="1"/>
      <c r="F132" s="1"/>
      <c r="G132" s="1"/>
      <c r="H132" s="1"/>
      <c r="I132" s="1"/>
      <c r="J132" s="1"/>
      <c r="K132" s="1"/>
      <c r="L132" s="1"/>
      <c r="M132" s="1"/>
      <c r="N132" s="1"/>
    </row>
    <row r="133" spans="1:14">
      <c r="A133" s="1"/>
      <c r="B133" s="1"/>
      <c r="C133" s="1"/>
      <c r="D133" s="1"/>
      <c r="E133" s="1"/>
      <c r="F133" s="1"/>
      <c r="G133" s="1"/>
      <c r="H133" s="1"/>
      <c r="I133" s="1"/>
      <c r="J133" s="1"/>
      <c r="K133" s="1"/>
      <c r="L133" s="1"/>
      <c r="M133" s="1"/>
      <c r="N133" s="1"/>
    </row>
    <row r="134" spans="1:14">
      <c r="A134" s="1"/>
      <c r="B134" s="1"/>
      <c r="C134" s="1"/>
      <c r="D134" s="1"/>
      <c r="E134" s="1"/>
      <c r="F134" s="1"/>
      <c r="G134" s="1"/>
      <c r="H134" s="1"/>
      <c r="I134" s="1"/>
      <c r="J134" s="1"/>
      <c r="K134" s="1"/>
      <c r="L134" s="1"/>
      <c r="M134" s="1"/>
      <c r="N134" s="1"/>
    </row>
    <row r="135" spans="1:14">
      <c r="A135" s="1"/>
      <c r="B135" s="1"/>
      <c r="C135" s="1"/>
      <c r="D135" s="1"/>
      <c r="E135" s="1"/>
      <c r="F135" s="1"/>
      <c r="G135" s="1"/>
      <c r="H135" s="1"/>
      <c r="I135" s="1"/>
      <c r="J135" s="1"/>
      <c r="K135" s="1"/>
      <c r="L135" s="1"/>
      <c r="M135" s="1"/>
      <c r="N135" s="1"/>
    </row>
    <row r="136" spans="1:14">
      <c r="A136" s="1"/>
      <c r="B136" s="1"/>
      <c r="C136" s="1"/>
      <c r="D136" s="1"/>
      <c r="E136" s="1"/>
      <c r="F136" s="1"/>
      <c r="G136" s="1"/>
      <c r="H136" s="1"/>
      <c r="I136" s="1"/>
      <c r="J136" s="1"/>
      <c r="K136" s="1"/>
      <c r="L136" s="1"/>
      <c r="M136" s="1"/>
      <c r="N136" s="1"/>
    </row>
    <row r="137" spans="1:14">
      <c r="A137" s="1"/>
      <c r="B137" s="1"/>
      <c r="C137" s="1"/>
      <c r="D137" s="1"/>
      <c r="E137" s="1"/>
      <c r="F137" s="1"/>
      <c r="G137" s="1"/>
      <c r="H137" s="1"/>
      <c r="I137" s="1"/>
      <c r="J137" s="1"/>
      <c r="K137" s="1"/>
      <c r="L137" s="1"/>
      <c r="M137" s="1"/>
      <c r="N137" s="1"/>
    </row>
    <row r="138" spans="1:14">
      <c r="A138" s="1"/>
      <c r="B138" s="1"/>
      <c r="C138" s="1"/>
      <c r="D138" s="1"/>
      <c r="E138" s="1"/>
      <c r="F138" s="1"/>
      <c r="G138" s="1"/>
      <c r="H138" s="1"/>
      <c r="I138" s="1"/>
      <c r="J138" s="1"/>
      <c r="K138" s="1"/>
      <c r="L138" s="1"/>
      <c r="M138" s="1"/>
      <c r="N138" s="1"/>
    </row>
    <row r="139" spans="1:14">
      <c r="A139" s="1"/>
      <c r="B139" s="1"/>
      <c r="C139" s="1"/>
      <c r="D139" s="1"/>
      <c r="E139" s="1"/>
      <c r="F139" s="1"/>
      <c r="G139" s="1"/>
      <c r="H139" s="1"/>
      <c r="I139" s="1"/>
      <c r="J139" s="1"/>
      <c r="K139" s="1"/>
      <c r="L139" s="1"/>
      <c r="M139" s="1"/>
      <c r="N139" s="1"/>
    </row>
    <row r="140" spans="1:14">
      <c r="A140" s="1"/>
      <c r="B140" s="1"/>
      <c r="C140" s="1"/>
      <c r="D140" s="1"/>
      <c r="E140" s="1"/>
      <c r="F140" s="1"/>
      <c r="G140" s="1"/>
      <c r="H140" s="1"/>
      <c r="I140" s="1"/>
      <c r="J140" s="1"/>
      <c r="K140" s="1"/>
      <c r="L140" s="1"/>
      <c r="M140" s="1"/>
      <c r="N140" s="1"/>
    </row>
    <row r="141" spans="1:14">
      <c r="A141" s="1"/>
      <c r="B141" s="1"/>
      <c r="C141" s="1"/>
      <c r="D141" s="1"/>
      <c r="E141" s="1"/>
      <c r="F141" s="1"/>
      <c r="G141" s="1"/>
      <c r="H141" s="1"/>
      <c r="I141" s="1"/>
      <c r="J141" s="1"/>
      <c r="K141" s="1"/>
      <c r="L141" s="1"/>
      <c r="M141" s="1"/>
      <c r="N141" s="1"/>
    </row>
    <row r="142" spans="1:14">
      <c r="A142" s="1"/>
      <c r="B142" s="1"/>
      <c r="C142" s="1"/>
      <c r="D142" s="1"/>
      <c r="E142" s="1"/>
      <c r="F142" s="1"/>
      <c r="G142" s="1"/>
      <c r="H142" s="1"/>
      <c r="I142" s="1"/>
      <c r="J142" s="1"/>
      <c r="K142" s="1"/>
      <c r="L142" s="1"/>
      <c r="M142" s="1"/>
      <c r="N142" s="1"/>
    </row>
    <row r="143" spans="1:14">
      <c r="A143" s="1"/>
      <c r="B143" s="1"/>
      <c r="C143" s="1"/>
      <c r="D143" s="1"/>
      <c r="E143" s="1"/>
      <c r="F143" s="1"/>
      <c r="G143" s="1"/>
      <c r="H143" s="1"/>
      <c r="I143" s="1"/>
      <c r="J143" s="1"/>
      <c r="K143" s="1"/>
      <c r="L143" s="1"/>
      <c r="M143" s="1"/>
      <c r="N143" s="1"/>
    </row>
    <row r="144" spans="1:14">
      <c r="A144" s="1"/>
      <c r="B144" s="1"/>
      <c r="C144" s="1"/>
      <c r="D144" s="1"/>
      <c r="E144" s="1"/>
      <c r="F144" s="1"/>
      <c r="G144" s="1"/>
      <c r="H144" s="1"/>
      <c r="I144" s="1"/>
      <c r="J144" s="1"/>
      <c r="K144" s="1"/>
      <c r="L144" s="1"/>
      <c r="M144" s="1"/>
      <c r="N144" s="1"/>
    </row>
  </sheetData>
  <sheetProtection algorithmName="SHA-512" hashValue="ek7z/Ok4fAY4+C0jZh/yCSt9wSmWjD3LnDZTX7rWt17Hv5TaIH9WDS/WZ8zm8njZ0SE4WZWuJyRzlKja/6bRdQ==" saltValue="DSDBNJUk6dO9yXY3RQ6SJw==" spinCount="100000" sheet="1" objects="1" scenarios="1" selectLockedCells="1"/>
  <mergeCells count="3">
    <mergeCell ref="A31:C31"/>
    <mergeCell ref="A21:C21"/>
    <mergeCell ref="A4:C4"/>
  </mergeCells>
  <dataValidations count="1">
    <dataValidation type="list" allowBlank="1" showInputMessage="1" showErrorMessage="1" sqref="B5:B20 B22:B30">
      <formula1>$L$3:$L$8</formula1>
    </dataValidation>
  </dataValidations>
  <pageMargins left="0.59055118110236227" right="0.59055118110236227" top="0.59055118110236227" bottom="0.59055118110236227" header="0" footer="0"/>
  <pageSetup paperSize="9" orientation="portrait" horizontalDpi="300"/>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A67"/>
  <sheetViews>
    <sheetView view="normal" workbookViewId="0">
      <selection pane="topLeft" activeCell="B7" sqref="B7"/>
    </sheetView>
  </sheetViews>
  <sheetFormatPr defaultRowHeight="15"/>
  <cols>
    <col min="1" max="1" width="26.140625" customWidth="1"/>
    <col min="2" max="2" width="13.5703125" customWidth="1"/>
    <col min="23" max="23" width="12.7109375" customWidth="1"/>
    <col min="24" max="24" width="12.84765625" customWidth="1"/>
    <col min="25" max="25" width="12.7109375" customWidth="1"/>
  </cols>
  <sheetData>
    <row r="1" spans="1:2" ht="18">
      <c r="A1" s="22" t="s">
        <v>193</v>
      </c>
      <c r="B1" s="22"/>
    </row>
    <row r="2" spans="1:2" ht="15.6" customHeight="1">
      <c r="A2" s="22"/>
      <c r="B2" s="22"/>
    </row>
    <row r="3" spans="1:2" ht="15.6" customHeight="1">
      <c r="A3" s="54" t="s">
        <v>194</v>
      </c>
      <c r="B3" s="22"/>
    </row>
    <row r="4" spans="1:2" ht="15.6" customHeight="1">
      <c r="A4" s="54" t="s">
        <v>195</v>
      </c>
      <c r="B4" s="22"/>
    </row>
    <row r="5" spans="1:2" ht="15.6" customHeight="1" thickBot="1">
      <c r="A5" s="22"/>
      <c r="B5" s="22"/>
    </row>
    <row r="6" spans="1:7" ht="16.5" thickBot="1">
      <c r="A6" s="367" t="s">
        <v>196</v>
      </c>
      <c r="B6" s="368" t="s">
        <v>197</v>
      </c>
      <c r="C6" s="369" t="s">
        <v>198</v>
      </c>
      <c r="D6" s="54"/>
      <c r="E6" s="54"/>
      <c r="F6" s="54"/>
      <c r="G6" s="54"/>
    </row>
    <row r="7" spans="1:7" ht="15.75">
      <c r="A7" s="423" t="s">
        <v>199</v>
      </c>
      <c r="B7" s="424" t="s">
        <v>314</v>
      </c>
      <c r="C7" s="425">
        <v>1</v>
      </c>
      <c r="D7" s="54"/>
      <c r="E7" s="54"/>
      <c r="F7" s="54"/>
      <c r="G7" s="54"/>
    </row>
    <row r="8" spans="1:7" ht="15.75">
      <c r="A8" s="426" t="s">
        <v>200</v>
      </c>
      <c r="B8" s="184" t="s">
        <v>315</v>
      </c>
      <c r="C8" s="427">
        <v>3</v>
      </c>
      <c r="D8" s="54"/>
      <c r="E8" s="54"/>
      <c r="F8" s="54"/>
      <c r="G8" s="54"/>
    </row>
    <row r="9" spans="1:7" ht="15.75">
      <c r="A9" s="426" t="s">
        <v>201</v>
      </c>
      <c r="B9" s="184" t="s">
        <v>316</v>
      </c>
      <c r="C9" s="427">
        <v>3</v>
      </c>
      <c r="D9" s="54"/>
      <c r="E9" s="54"/>
      <c r="F9" s="54"/>
      <c r="G9" s="54"/>
    </row>
    <row r="10" spans="1:7" ht="15.75">
      <c r="A10" s="506" t="s">
        <v>202</v>
      </c>
      <c r="B10" s="184" t="s">
        <v>317</v>
      </c>
      <c r="C10" s="427">
        <v>1</v>
      </c>
      <c r="D10" s="54"/>
      <c r="E10" s="54"/>
      <c r="F10" s="54"/>
      <c r="G10" s="54"/>
    </row>
    <row r="11" spans="1:7" ht="15.75">
      <c r="A11" s="506"/>
      <c r="B11" s="184" t="s">
        <v>318</v>
      </c>
      <c r="C11" s="427">
        <v>2</v>
      </c>
      <c r="D11" s="54"/>
      <c r="E11" s="54"/>
      <c r="F11" s="54"/>
      <c r="G11" s="54"/>
    </row>
    <row r="12" spans="1:7" ht="16.5" thickBot="1">
      <c r="A12" s="507"/>
      <c r="B12" s="428" t="s">
        <v>319</v>
      </c>
      <c r="C12" s="429">
        <v>3</v>
      </c>
      <c r="D12" s="54"/>
      <c r="E12" s="54"/>
      <c r="F12" s="54"/>
      <c r="G12" s="54"/>
    </row>
    <row r="13" spans="1:3" ht="15.75">
      <c r="A13" s="54"/>
      <c r="B13" s="54"/>
      <c r="C13" s="55"/>
    </row>
    <row r="14" spans="1:3" ht="15.6" customHeight="1">
      <c r="A14" s="54" t="s">
        <v>320</v>
      </c>
      <c r="B14" s="54"/>
      <c r="C14" s="55"/>
    </row>
    <row r="15" spans="1:27" ht="18.75" thickBot="1">
      <c r="A15" s="22"/>
      <c r="B15" s="22"/>
      <c r="C15" s="1"/>
      <c r="D15" s="1"/>
      <c r="E15" s="1"/>
      <c r="F15" s="1"/>
      <c r="G15" s="1"/>
      <c r="H15" s="1"/>
      <c r="I15" s="1"/>
      <c r="J15" s="1"/>
      <c r="K15" s="1"/>
      <c r="L15" s="1"/>
      <c r="M15" s="1"/>
      <c r="N15" s="1"/>
      <c r="O15" s="1"/>
      <c r="P15" s="1"/>
      <c r="Q15" s="1"/>
      <c r="R15" s="1"/>
      <c r="S15" s="1"/>
      <c r="T15" s="1"/>
      <c r="U15" s="1"/>
      <c r="V15" s="1"/>
      <c r="W15" s="1"/>
      <c r="X15" s="1"/>
      <c r="Y15" s="1"/>
      <c r="Z15" s="1"/>
      <c r="AA15" s="1"/>
    </row>
    <row r="16" spans="1:27" ht="15.75" thickBot="1">
      <c r="A16" s="1"/>
      <c r="B16" s="1"/>
      <c r="C16" s="508" t="s">
        <v>203</v>
      </c>
      <c r="D16" s="509"/>
      <c r="E16" s="509"/>
      <c r="F16" s="510"/>
      <c r="G16" s="508" t="s">
        <v>204</v>
      </c>
      <c r="H16" s="509"/>
      <c r="I16" s="509"/>
      <c r="J16" s="510"/>
      <c r="K16" s="508" t="s">
        <v>205</v>
      </c>
      <c r="L16" s="509"/>
      <c r="M16" s="509"/>
      <c r="N16" s="510"/>
      <c r="O16" s="508" t="s">
        <v>206</v>
      </c>
      <c r="P16" s="509"/>
      <c r="Q16" s="509"/>
      <c r="R16" s="510"/>
      <c r="S16" s="508" t="s">
        <v>207</v>
      </c>
      <c r="T16" s="509"/>
      <c r="U16" s="509"/>
      <c r="V16" s="510"/>
      <c r="W16" s="503" t="s">
        <v>208</v>
      </c>
      <c r="X16" s="504"/>
      <c r="Y16" s="505"/>
      <c r="Z16" s="1"/>
      <c r="AA16" s="1"/>
    </row>
    <row r="17" spans="1:27" ht="58.5" thickBot="1">
      <c r="A17" s="511" t="s">
        <v>209</v>
      </c>
      <c r="B17" s="512"/>
      <c r="C17" s="375" t="s">
        <v>210</v>
      </c>
      <c r="D17" s="376" t="s">
        <v>211</v>
      </c>
      <c r="E17" s="376" t="s">
        <v>212</v>
      </c>
      <c r="F17" s="377" t="s">
        <v>213</v>
      </c>
      <c r="G17" s="375" t="s">
        <v>210</v>
      </c>
      <c r="H17" s="376" t="s">
        <v>211</v>
      </c>
      <c r="I17" s="376" t="s">
        <v>212</v>
      </c>
      <c r="J17" s="377" t="s">
        <v>213</v>
      </c>
      <c r="K17" s="375" t="s">
        <v>210</v>
      </c>
      <c r="L17" s="376" t="s">
        <v>211</v>
      </c>
      <c r="M17" s="376" t="s">
        <v>212</v>
      </c>
      <c r="N17" s="377" t="s">
        <v>213</v>
      </c>
      <c r="O17" s="375" t="s">
        <v>210</v>
      </c>
      <c r="P17" s="376" t="s">
        <v>211</v>
      </c>
      <c r="Q17" s="376" t="s">
        <v>212</v>
      </c>
      <c r="R17" s="377" t="s">
        <v>213</v>
      </c>
      <c r="S17" s="375" t="s">
        <v>210</v>
      </c>
      <c r="T17" s="376" t="s">
        <v>211</v>
      </c>
      <c r="U17" s="376" t="s">
        <v>212</v>
      </c>
      <c r="V17" s="377" t="s">
        <v>213</v>
      </c>
      <c r="W17" s="371" t="s">
        <v>214</v>
      </c>
      <c r="X17" s="146" t="s">
        <v>215</v>
      </c>
      <c r="Y17" s="147" t="s">
        <v>216</v>
      </c>
      <c r="Z17" s="1"/>
      <c r="AA17" s="1"/>
    </row>
    <row r="18" spans="1:27">
      <c r="A18" s="513" t="s">
        <v>337</v>
      </c>
      <c r="B18" s="514"/>
      <c r="C18" s="185"/>
      <c r="D18" s="186"/>
      <c r="E18" s="186"/>
      <c r="F18" s="187"/>
      <c r="G18" s="185"/>
      <c r="H18" s="186"/>
      <c r="I18" s="186"/>
      <c r="J18" s="187"/>
      <c r="K18" s="185"/>
      <c r="L18" s="186"/>
      <c r="M18" s="186"/>
      <c r="N18" s="187"/>
      <c r="O18" s="185"/>
      <c r="P18" s="186"/>
      <c r="Q18" s="186"/>
      <c r="R18" s="187"/>
      <c r="S18" s="185"/>
      <c r="T18" s="186"/>
      <c r="U18" s="186"/>
      <c r="V18" s="187"/>
      <c r="W18" s="90">
        <f>SUM(C18:V18)</f>
        <v>0</v>
      </c>
      <c r="X18" s="194"/>
      <c r="Y18" s="374">
        <f>W18-X18</f>
        <v>0</v>
      </c>
      <c r="Z18" s="45"/>
      <c r="AA18" s="1"/>
    </row>
    <row r="19" spans="1:25">
      <c r="A19" s="515" t="s">
        <v>338</v>
      </c>
      <c r="B19" s="516"/>
      <c r="C19" s="188"/>
      <c r="D19" s="189"/>
      <c r="E19" s="189"/>
      <c r="F19" s="190"/>
      <c r="G19" s="188"/>
      <c r="H19" s="189"/>
      <c r="I19" s="189"/>
      <c r="J19" s="190"/>
      <c r="K19" s="191"/>
      <c r="L19" s="192"/>
      <c r="M19" s="192"/>
      <c r="N19" s="193"/>
      <c r="O19" s="191"/>
      <c r="P19" s="192"/>
      <c r="Q19" s="192"/>
      <c r="R19" s="193"/>
      <c r="S19" s="191"/>
      <c r="T19" s="192"/>
      <c r="U19" s="192"/>
      <c r="V19" s="193"/>
      <c r="W19" s="84">
        <f>SUM(C19:V19)</f>
        <v>0</v>
      </c>
      <c r="X19" s="192"/>
      <c r="Y19" s="372">
        <f>W19-X19</f>
        <v>0</v>
      </c>
    </row>
    <row r="20" spans="1:27">
      <c r="A20" s="515" t="s">
        <v>339</v>
      </c>
      <c r="B20" s="516"/>
      <c r="C20" s="191"/>
      <c r="D20" s="192"/>
      <c r="E20" s="192"/>
      <c r="F20" s="193"/>
      <c r="G20" s="191"/>
      <c r="H20" s="192"/>
      <c r="I20" s="192"/>
      <c r="J20" s="193"/>
      <c r="K20" s="191"/>
      <c r="L20" s="192"/>
      <c r="M20" s="192"/>
      <c r="N20" s="193"/>
      <c r="O20" s="191"/>
      <c r="P20" s="192"/>
      <c r="Q20" s="192"/>
      <c r="R20" s="193"/>
      <c r="S20" s="191"/>
      <c r="T20" s="192"/>
      <c r="U20" s="192"/>
      <c r="V20" s="193"/>
      <c r="W20" s="84">
        <f>SUM(C20:V20)</f>
        <v>0</v>
      </c>
      <c r="X20" s="192"/>
      <c r="Y20" s="372">
        <f>W20-X20</f>
        <v>0</v>
      </c>
      <c r="Z20" s="1"/>
      <c r="AA20" s="1"/>
    </row>
    <row r="21" spans="1:27">
      <c r="A21" s="515" t="s">
        <v>217</v>
      </c>
      <c r="B21" s="516"/>
      <c r="C21" s="145">
        <v>0</v>
      </c>
      <c r="D21" s="372">
        <f>SUM(D18:D20)</f>
        <v>0</v>
      </c>
      <c r="E21" s="372">
        <f>SUM(E18:E20)</f>
        <v>0</v>
      </c>
      <c r="F21" s="59">
        <f>SUM(F18:F20)</f>
        <v>0</v>
      </c>
      <c r="G21" s="145">
        <f>SUM(G18:G20)</f>
        <v>0</v>
      </c>
      <c r="H21" s="372">
        <f>SUM(H18:H20)</f>
        <v>0</v>
      </c>
      <c r="I21" s="372">
        <f>SUM(I18:I20)</f>
        <v>0</v>
      </c>
      <c r="J21" s="59">
        <f>SUM(J18:J20)</f>
        <v>0</v>
      </c>
      <c r="K21" s="145">
        <f>SUM(K18:K20)</f>
        <v>0</v>
      </c>
      <c r="L21" s="372">
        <f>SUM(L18:L20)</f>
        <v>0</v>
      </c>
      <c r="M21" s="372">
        <f>SUM(M18:M20)</f>
        <v>0</v>
      </c>
      <c r="N21" s="59">
        <f>SUM(N18:N20)</f>
        <v>0</v>
      </c>
      <c r="O21" s="145">
        <f>SUM(O18:O20)</f>
        <v>0</v>
      </c>
      <c r="P21" s="372">
        <f>SUM(P18:P20)</f>
        <v>0</v>
      </c>
      <c r="Q21" s="372">
        <f>SUM(Q18:Q20)</f>
        <v>0</v>
      </c>
      <c r="R21" s="59">
        <f>SUM(R18:R20)</f>
        <v>0</v>
      </c>
      <c r="S21" s="145">
        <f>SUM(S18:S20)</f>
        <v>0</v>
      </c>
      <c r="T21" s="372">
        <f>SUM(T18:T20)</f>
        <v>0</v>
      </c>
      <c r="U21" s="372">
        <f>SUM(U18:U20)</f>
        <v>0</v>
      </c>
      <c r="V21" s="59">
        <f>SUM(V18:V20)</f>
        <v>0</v>
      </c>
      <c r="W21" s="378">
        <f>SUM(W18:W20)</f>
        <v>0</v>
      </c>
      <c r="X21" s="86">
        <f>SUM(X18:X20)</f>
        <v>0</v>
      </c>
      <c r="Y21" s="86">
        <f>SUM(Y18:Y20)</f>
        <v>0</v>
      </c>
      <c r="Z21" s="1"/>
      <c r="AA21" s="1"/>
    </row>
    <row r="22" spans="1:27">
      <c r="A22" s="515" t="s">
        <v>218</v>
      </c>
      <c r="B22" s="516"/>
      <c r="C22" s="191">
        <v>0</v>
      </c>
      <c r="D22" s="192">
        <v>0</v>
      </c>
      <c r="E22" s="192">
        <v>0</v>
      </c>
      <c r="F22" s="193">
        <v>0</v>
      </c>
      <c r="G22" s="191">
        <v>0</v>
      </c>
      <c r="H22" s="192">
        <v>0</v>
      </c>
      <c r="I22" s="192">
        <v>0</v>
      </c>
      <c r="J22" s="193">
        <v>0</v>
      </c>
      <c r="K22" s="191">
        <v>0</v>
      </c>
      <c r="L22" s="192">
        <v>0</v>
      </c>
      <c r="M22" s="192">
        <v>0</v>
      </c>
      <c r="N22" s="193">
        <v>0</v>
      </c>
      <c r="O22" s="191">
        <v>0</v>
      </c>
      <c r="P22" s="192">
        <v>0</v>
      </c>
      <c r="Q22" s="192">
        <v>0</v>
      </c>
      <c r="R22" s="193">
        <v>0</v>
      </c>
      <c r="S22" s="191">
        <v>0</v>
      </c>
      <c r="T22" s="192">
        <v>0</v>
      </c>
      <c r="U22" s="192">
        <v>0</v>
      </c>
      <c r="V22" s="193">
        <v>0</v>
      </c>
      <c r="W22" s="90">
        <f>SUM(C22:V22)</f>
        <v>0</v>
      </c>
      <c r="X22" s="31"/>
      <c r="Y22" s="31"/>
      <c r="Z22" s="1"/>
      <c r="AA22" s="1"/>
    </row>
    <row r="23" spans="1:27">
      <c r="A23" s="515" t="s">
        <v>219</v>
      </c>
      <c r="B23" s="516"/>
      <c r="C23" s="85">
        <f>C22-C21</f>
        <v>0</v>
      </c>
      <c r="D23" s="86">
        <f>D22-D21</f>
        <v>0</v>
      </c>
      <c r="E23" s="86">
        <f>E22-E21</f>
        <v>0</v>
      </c>
      <c r="F23" s="87">
        <f>F22-F21</f>
        <v>0</v>
      </c>
      <c r="G23" s="85">
        <f>G22-G21</f>
        <v>0</v>
      </c>
      <c r="H23" s="86">
        <f>H22-H21</f>
        <v>0</v>
      </c>
      <c r="I23" s="86">
        <f>I22-I21</f>
        <v>0</v>
      </c>
      <c r="J23" s="87">
        <f>J22-J21</f>
        <v>0</v>
      </c>
      <c r="K23" s="85">
        <f>K22-K21</f>
        <v>0</v>
      </c>
      <c r="L23" s="86">
        <f>L22-L21</f>
        <v>0</v>
      </c>
      <c r="M23" s="86">
        <f>M22-M21</f>
        <v>0</v>
      </c>
      <c r="N23" s="87">
        <f>N22-N21</f>
        <v>0</v>
      </c>
      <c r="O23" s="85">
        <f>O22-O21</f>
        <v>0</v>
      </c>
      <c r="P23" s="86">
        <f>P22-P21</f>
        <v>0</v>
      </c>
      <c r="Q23" s="86">
        <f>Q22-Q21</f>
        <v>0</v>
      </c>
      <c r="R23" s="87">
        <f>R22-R21</f>
        <v>0</v>
      </c>
      <c r="S23" s="85">
        <f>S22-S21</f>
        <v>0</v>
      </c>
      <c r="T23" s="86">
        <f>T22-T21</f>
        <v>0</v>
      </c>
      <c r="U23" s="86">
        <f>U22-U21</f>
        <v>0</v>
      </c>
      <c r="V23" s="87">
        <f>V22-V21</f>
        <v>0</v>
      </c>
      <c r="W23" s="378">
        <f>SUM(C23:V23)</f>
        <v>0</v>
      </c>
      <c r="X23" s="31"/>
      <c r="Y23" s="31"/>
      <c r="Z23" s="1"/>
      <c r="AA23" s="1"/>
    </row>
    <row r="24" spans="1:27" ht="15.75" thickBot="1">
      <c r="A24" s="521" t="s">
        <v>220</v>
      </c>
      <c r="B24" s="522"/>
      <c r="C24" s="88">
        <f>IFERROR(C21/C22,0)</f>
        <v>0</v>
      </c>
      <c r="D24" s="379">
        <f>IFERROR(D21/D22,0)</f>
        <v>0</v>
      </c>
      <c r="E24" s="379">
        <f>IFERROR(E21/E22,0)</f>
        <v>0</v>
      </c>
      <c r="F24" s="380">
        <f>IFERROR(F21/F22,0)</f>
        <v>0</v>
      </c>
      <c r="G24" s="88">
        <f>IFERROR(G21/G22,0)</f>
        <v>0</v>
      </c>
      <c r="H24" s="379">
        <f>IFERROR(H21/H22,0)</f>
        <v>0</v>
      </c>
      <c r="I24" s="379">
        <f>IFERROR(I21/I22,0)</f>
        <v>0</v>
      </c>
      <c r="J24" s="380">
        <f>IFERROR(J21/J22,0)</f>
        <v>0</v>
      </c>
      <c r="K24" s="88">
        <f>IFERROR(K21/K22,0)</f>
        <v>0</v>
      </c>
      <c r="L24" s="379">
        <f>IFERROR(L21/L22,0)</f>
        <v>0</v>
      </c>
      <c r="M24" s="379">
        <f>IFERROR(M21/M22,0)</f>
        <v>0</v>
      </c>
      <c r="N24" s="380">
        <f>IFERROR(N21/N22,0)</f>
        <v>0</v>
      </c>
      <c r="O24" s="88">
        <f>IFERROR(O21/O22,0)</f>
        <v>0</v>
      </c>
      <c r="P24" s="379">
        <f>IFERROR(P21/P22,0)</f>
        <v>0</v>
      </c>
      <c r="Q24" s="379">
        <f>IFERROR(Q21/Q22,0)</f>
        <v>0</v>
      </c>
      <c r="R24" s="380">
        <f>IFERROR(R21/R22,0)</f>
        <v>0</v>
      </c>
      <c r="S24" s="88">
        <f>IFERROR(S21/S22,0)</f>
        <v>0</v>
      </c>
      <c r="T24" s="379">
        <f>IFERROR(T21/T22,0)</f>
        <v>0</v>
      </c>
      <c r="U24" s="379">
        <f>IFERROR(U21/U22,0)</f>
        <v>0</v>
      </c>
      <c r="V24" s="380">
        <f>IFERROR(V21/V22,0)</f>
        <v>0</v>
      </c>
      <c r="W24" s="31"/>
      <c r="X24" s="31"/>
      <c r="Y24" s="31"/>
      <c r="Z24" s="1"/>
      <c r="AA24" s="1"/>
    </row>
    <row r="25" spans="1:27" ht="15.75" thickBot="1">
      <c r="A25" s="430"/>
      <c r="B25" s="1"/>
      <c r="C25" s="373"/>
      <c r="D25" s="373"/>
      <c r="E25" s="373"/>
      <c r="F25" s="373"/>
      <c r="G25" s="373"/>
      <c r="H25" s="373"/>
      <c r="I25" s="373"/>
      <c r="J25" s="373"/>
      <c r="K25" s="373"/>
      <c r="L25" s="373"/>
      <c r="M25" s="373"/>
      <c r="N25" s="373"/>
      <c r="O25" s="373"/>
      <c r="P25" s="373"/>
      <c r="Q25" s="373"/>
      <c r="R25" s="373"/>
      <c r="S25" s="373"/>
      <c r="T25" s="373"/>
      <c r="U25" s="373"/>
      <c r="V25" s="381"/>
      <c r="W25" s="31"/>
      <c r="X25" s="31"/>
      <c r="Y25" s="31"/>
      <c r="Z25" s="1"/>
      <c r="AA25" s="1"/>
    </row>
    <row r="26" spans="1:27" ht="15.75" thickBot="1">
      <c r="A26" s="501" t="s">
        <v>221</v>
      </c>
      <c r="B26" s="502"/>
      <c r="C26" s="382">
        <f>C22*C7</f>
        <v>0</v>
      </c>
      <c r="D26" s="61">
        <f>D22*C8</f>
        <v>0</v>
      </c>
      <c r="E26" s="61">
        <f>E22*C9</f>
        <v>0</v>
      </c>
      <c r="F26" s="383">
        <f>F22*C12</f>
        <v>0</v>
      </c>
      <c r="G26" s="382">
        <f>G22*C7</f>
        <v>0</v>
      </c>
      <c r="H26" s="61">
        <f>H22*C8</f>
        <v>0</v>
      </c>
      <c r="I26" s="61">
        <f>I22*C9</f>
        <v>0</v>
      </c>
      <c r="J26" s="383">
        <f>J22*C12</f>
        <v>0</v>
      </c>
      <c r="K26" s="382">
        <f>K22*C7</f>
        <v>0</v>
      </c>
      <c r="L26" s="61">
        <f>L22*C8</f>
        <v>0</v>
      </c>
      <c r="M26" s="61">
        <f>M22*C9</f>
        <v>0</v>
      </c>
      <c r="N26" s="383">
        <f>N22*C12</f>
        <v>0</v>
      </c>
      <c r="O26" s="382">
        <f>O22*C7</f>
        <v>0</v>
      </c>
      <c r="P26" s="61">
        <f>P22*C8</f>
        <v>0</v>
      </c>
      <c r="Q26" s="61">
        <f>Q22*C9</f>
        <v>0</v>
      </c>
      <c r="R26" s="383">
        <f>R22*C12</f>
        <v>0</v>
      </c>
      <c r="S26" s="382">
        <f>S22*C7</f>
        <v>0</v>
      </c>
      <c r="T26" s="61">
        <f>T22*C8</f>
        <v>0</v>
      </c>
      <c r="U26" s="61">
        <f>U22*C9</f>
        <v>0</v>
      </c>
      <c r="V26" s="383">
        <f>V22*C12</f>
        <v>0</v>
      </c>
      <c r="W26" s="431">
        <f>SUM(C26:V26)</f>
        <v>0</v>
      </c>
      <c r="X26" s="31"/>
      <c r="Y26" s="31"/>
      <c r="Z26" s="1"/>
      <c r="AA26" s="1"/>
    </row>
    <row r="27" spans="1:27" ht="16.5" thickBot="1">
      <c r="A27" s="39"/>
      <c r="B27" s="39"/>
      <c r="C27" s="31"/>
      <c r="D27" s="31"/>
      <c r="E27" s="31"/>
      <c r="F27" s="31"/>
      <c r="G27" s="31"/>
      <c r="H27" s="31"/>
      <c r="I27" s="31"/>
      <c r="J27" s="31"/>
      <c r="K27" s="31"/>
      <c r="L27" s="31"/>
      <c r="M27" s="31"/>
      <c r="N27" s="31"/>
      <c r="O27" s="31"/>
      <c r="P27" s="31"/>
      <c r="Q27" s="31"/>
      <c r="R27" s="31"/>
      <c r="S27" s="31"/>
      <c r="T27" s="31"/>
      <c r="U27" s="31"/>
      <c r="V27" s="51" t="s">
        <v>222</v>
      </c>
      <c r="W27" s="135">
        <f>IFERROR(W21/W26,0)</f>
        <v>0</v>
      </c>
      <c r="X27" s="54" t="s">
        <v>223</v>
      </c>
      <c r="Y27" s="31"/>
      <c r="Z27" s="1"/>
      <c r="AA27" s="1"/>
    </row>
    <row r="28" spans="1:27">
      <c r="A28" s="39"/>
      <c r="B28" s="39"/>
      <c r="C28" s="31"/>
      <c r="D28" s="31"/>
      <c r="E28" s="31"/>
      <c r="F28" s="31"/>
      <c r="G28" s="31"/>
      <c r="H28" s="31"/>
      <c r="I28" s="31"/>
      <c r="J28" s="31"/>
      <c r="K28" s="31"/>
      <c r="L28" s="31"/>
      <c r="M28" s="31"/>
      <c r="N28" s="31"/>
      <c r="O28" s="31"/>
      <c r="P28" s="31"/>
      <c r="Q28" s="31"/>
      <c r="R28" s="31"/>
      <c r="S28" s="31"/>
      <c r="T28" s="31"/>
      <c r="U28" s="31"/>
      <c r="V28" s="31"/>
      <c r="W28" s="31"/>
      <c r="X28" s="31"/>
      <c r="Y28" s="31"/>
      <c r="Z28" s="1"/>
      <c r="AA28" s="1"/>
    </row>
    <row r="29" spans="1:27" ht="15.75">
      <c r="A29" s="422" t="s">
        <v>224</v>
      </c>
      <c r="B29" s="39"/>
      <c r="C29" s="31"/>
      <c r="D29" s="31"/>
      <c r="E29" s="31"/>
      <c r="F29" s="31"/>
      <c r="G29" s="31"/>
      <c r="H29" s="31"/>
      <c r="I29" s="31"/>
      <c r="J29" s="31"/>
      <c r="K29" s="31"/>
      <c r="L29" s="31"/>
      <c r="M29" s="31"/>
      <c r="N29" s="31"/>
      <c r="O29" s="31"/>
      <c r="P29" s="31"/>
      <c r="Q29" s="31"/>
      <c r="R29" s="31"/>
      <c r="S29" s="31"/>
      <c r="T29" s="31"/>
      <c r="U29" s="31"/>
      <c r="V29" s="31"/>
      <c r="W29" s="31"/>
      <c r="X29" s="31"/>
      <c r="Y29" s="31"/>
      <c r="Z29" s="1"/>
      <c r="AA29" s="1"/>
    </row>
    <row r="30" spans="1:27" ht="15.75" thickBot="1">
      <c r="A30" s="155"/>
      <c r="B30" s="39"/>
      <c r="C30" s="31"/>
      <c r="D30" s="31"/>
      <c r="E30" s="31"/>
      <c r="F30" s="31"/>
      <c r="G30" s="31"/>
      <c r="H30" s="31"/>
      <c r="I30" s="31"/>
      <c r="J30" s="31"/>
      <c r="K30" s="31"/>
      <c r="L30" s="31"/>
      <c r="M30" s="31"/>
      <c r="N30" s="31"/>
      <c r="O30" s="31"/>
      <c r="P30" s="31"/>
      <c r="Q30" s="31"/>
      <c r="R30" s="31"/>
      <c r="S30" s="31"/>
      <c r="T30" s="31"/>
      <c r="U30" s="31"/>
      <c r="V30" s="31"/>
      <c r="W30" s="31"/>
      <c r="X30" s="31"/>
      <c r="Y30" s="31"/>
      <c r="Z30" s="1"/>
      <c r="AA30" s="1"/>
    </row>
    <row r="31" spans="1:27" ht="15.75" thickBot="1">
      <c r="A31" s="1"/>
      <c r="B31" s="1"/>
      <c r="C31" s="150" t="s">
        <v>203</v>
      </c>
      <c r="D31" s="151"/>
      <c r="E31" s="151"/>
      <c r="F31" s="152"/>
      <c r="G31" s="150" t="s">
        <v>204</v>
      </c>
      <c r="H31" s="151"/>
      <c r="I31" s="151"/>
      <c r="J31" s="152"/>
      <c r="K31" s="150" t="s">
        <v>205</v>
      </c>
      <c r="L31" s="151"/>
      <c r="M31" s="151"/>
      <c r="N31" s="152"/>
      <c r="O31" s="150" t="s">
        <v>206</v>
      </c>
      <c r="P31" s="151"/>
      <c r="Q31" s="151"/>
      <c r="R31" s="152"/>
      <c r="S31" s="150" t="s">
        <v>207</v>
      </c>
      <c r="T31" s="151"/>
      <c r="U31" s="151"/>
      <c r="V31" s="152"/>
      <c r="W31" s="503" t="s">
        <v>208</v>
      </c>
      <c r="X31" s="504"/>
      <c r="Y31" s="505"/>
      <c r="Z31" s="1"/>
      <c r="AA31" s="1"/>
    </row>
    <row r="32" spans="1:27" ht="15.75" thickBot="1">
      <c r="A32" s="89" t="s">
        <v>225</v>
      </c>
      <c r="B32" s="143" t="s">
        <v>226</v>
      </c>
      <c r="C32" s="150" t="s">
        <v>210</v>
      </c>
      <c r="D32" s="151" t="s">
        <v>211</v>
      </c>
      <c r="E32" s="151" t="s">
        <v>212</v>
      </c>
      <c r="F32" s="152" t="s">
        <v>213</v>
      </c>
      <c r="G32" s="150" t="s">
        <v>210</v>
      </c>
      <c r="H32" s="151" t="s">
        <v>211</v>
      </c>
      <c r="I32" s="151" t="s">
        <v>212</v>
      </c>
      <c r="J32" s="152" t="s">
        <v>213</v>
      </c>
      <c r="K32" s="150" t="s">
        <v>210</v>
      </c>
      <c r="L32" s="151" t="s">
        <v>211</v>
      </c>
      <c r="M32" s="151" t="s">
        <v>212</v>
      </c>
      <c r="N32" s="152" t="s">
        <v>213</v>
      </c>
      <c r="O32" s="150" t="s">
        <v>210</v>
      </c>
      <c r="P32" s="151" t="s">
        <v>211</v>
      </c>
      <c r="Q32" s="151" t="s">
        <v>212</v>
      </c>
      <c r="R32" s="152" t="s">
        <v>213</v>
      </c>
      <c r="S32" s="150" t="s">
        <v>210</v>
      </c>
      <c r="T32" s="151" t="s">
        <v>211</v>
      </c>
      <c r="U32" s="151" t="s">
        <v>212</v>
      </c>
      <c r="V32" s="152" t="s">
        <v>213</v>
      </c>
      <c r="W32" s="91" t="s">
        <v>227</v>
      </c>
      <c r="X32" s="153" t="s">
        <v>228</v>
      </c>
      <c r="Y32" s="154" t="s">
        <v>229</v>
      </c>
      <c r="Z32" s="1"/>
      <c r="AA32" s="1"/>
    </row>
    <row r="33" spans="1:27">
      <c r="A33" s="195" t="s">
        <v>230</v>
      </c>
      <c r="B33" s="196"/>
      <c r="C33" s="197"/>
      <c r="D33" s="198"/>
      <c r="E33" s="198"/>
      <c r="F33" s="199"/>
      <c r="G33" s="197"/>
      <c r="H33" s="198"/>
      <c r="I33" s="198"/>
      <c r="J33" s="199"/>
      <c r="K33" s="200"/>
      <c r="L33" s="198"/>
      <c r="M33" s="198"/>
      <c r="N33" s="199"/>
      <c r="O33" s="197"/>
      <c r="P33" s="198"/>
      <c r="Q33" s="198"/>
      <c r="R33" s="199"/>
      <c r="S33" s="197"/>
      <c r="T33" s="198"/>
      <c r="U33" s="198"/>
      <c r="V33" s="387"/>
      <c r="W33" s="56">
        <f>SUM(C33:V33)</f>
        <v>0</v>
      </c>
      <c r="X33" s="186"/>
      <c r="Y33" s="58">
        <f>W33-X33</f>
        <v>0</v>
      </c>
      <c r="Z33" s="1"/>
      <c r="AA33" s="1"/>
    </row>
    <row r="34" spans="1:27">
      <c r="A34" s="177" t="s">
        <v>231</v>
      </c>
      <c r="B34" s="201"/>
      <c r="C34" s="197"/>
      <c r="D34" s="198"/>
      <c r="E34" s="198"/>
      <c r="F34" s="199"/>
      <c r="G34" s="197"/>
      <c r="H34" s="198"/>
      <c r="I34" s="198"/>
      <c r="J34" s="199"/>
      <c r="K34" s="200"/>
      <c r="L34" s="198"/>
      <c r="M34" s="198"/>
      <c r="N34" s="199"/>
      <c r="O34" s="197"/>
      <c r="P34" s="198"/>
      <c r="Q34" s="198"/>
      <c r="R34" s="199"/>
      <c r="S34" s="197"/>
      <c r="T34" s="198"/>
      <c r="U34" s="198"/>
      <c r="V34" s="387"/>
      <c r="W34" s="145">
        <f>SUM(C34:V34)</f>
        <v>0</v>
      </c>
      <c r="X34" s="192"/>
      <c r="Y34" s="59">
        <f>W34-X34</f>
        <v>0</v>
      </c>
      <c r="Z34" s="1"/>
      <c r="AA34" s="1"/>
    </row>
    <row r="35" spans="1:27">
      <c r="A35" s="177"/>
      <c r="B35" s="201"/>
      <c r="C35" s="197"/>
      <c r="D35" s="198"/>
      <c r="E35" s="198"/>
      <c r="F35" s="199"/>
      <c r="G35" s="197"/>
      <c r="H35" s="198"/>
      <c r="I35" s="198"/>
      <c r="J35" s="199"/>
      <c r="K35" s="200"/>
      <c r="L35" s="198"/>
      <c r="M35" s="198"/>
      <c r="N35" s="199"/>
      <c r="O35" s="197"/>
      <c r="P35" s="198"/>
      <c r="Q35" s="198"/>
      <c r="R35" s="199"/>
      <c r="S35" s="197"/>
      <c r="T35" s="198"/>
      <c r="U35" s="198"/>
      <c r="V35" s="387"/>
      <c r="W35" s="145">
        <f>SUM(C35:V35)</f>
        <v>0</v>
      </c>
      <c r="X35" s="205"/>
      <c r="Y35" s="59">
        <f>W35-X35</f>
        <v>0</v>
      </c>
      <c r="Z35" s="1"/>
      <c r="AA35" s="1"/>
    </row>
    <row r="36" spans="1:27">
      <c r="A36" s="177"/>
      <c r="B36" s="201"/>
      <c r="C36" s="197"/>
      <c r="D36" s="198"/>
      <c r="E36" s="198"/>
      <c r="F36" s="199"/>
      <c r="G36" s="197"/>
      <c r="H36" s="198"/>
      <c r="I36" s="198"/>
      <c r="J36" s="199"/>
      <c r="K36" s="200"/>
      <c r="L36" s="198"/>
      <c r="M36" s="198"/>
      <c r="N36" s="199"/>
      <c r="O36" s="197"/>
      <c r="P36" s="198"/>
      <c r="Q36" s="198"/>
      <c r="R36" s="199"/>
      <c r="S36" s="197"/>
      <c r="T36" s="198"/>
      <c r="U36" s="198"/>
      <c r="V36" s="387"/>
      <c r="W36" s="145">
        <f>SUM(C36:V36)</f>
        <v>0</v>
      </c>
      <c r="X36" s="205"/>
      <c r="Y36" s="59">
        <f>W36-X36</f>
        <v>0</v>
      </c>
      <c r="Z36" s="1"/>
      <c r="AA36" s="1"/>
    </row>
    <row r="37" spans="1:27">
      <c r="A37" s="177"/>
      <c r="B37" s="201"/>
      <c r="C37" s="197"/>
      <c r="D37" s="198"/>
      <c r="E37" s="198"/>
      <c r="F37" s="199"/>
      <c r="G37" s="197"/>
      <c r="H37" s="198"/>
      <c r="I37" s="198"/>
      <c r="J37" s="199"/>
      <c r="K37" s="200"/>
      <c r="L37" s="198"/>
      <c r="M37" s="198"/>
      <c r="N37" s="199"/>
      <c r="O37" s="197"/>
      <c r="P37" s="198"/>
      <c r="Q37" s="198"/>
      <c r="R37" s="199"/>
      <c r="S37" s="197"/>
      <c r="T37" s="198"/>
      <c r="U37" s="198"/>
      <c r="V37" s="387"/>
      <c r="W37" s="145">
        <f>SUM(C37:V37)</f>
        <v>0</v>
      </c>
      <c r="X37" s="205"/>
      <c r="Y37" s="59">
        <f>W37-X37</f>
        <v>0</v>
      </c>
      <c r="Z37" s="1"/>
      <c r="AA37" s="1"/>
    </row>
    <row r="38" spans="1:27">
      <c r="A38" s="177"/>
      <c r="B38" s="201"/>
      <c r="C38" s="197"/>
      <c r="D38" s="198"/>
      <c r="E38" s="198"/>
      <c r="F38" s="199"/>
      <c r="G38" s="197"/>
      <c r="H38" s="198"/>
      <c r="I38" s="198"/>
      <c r="J38" s="199"/>
      <c r="K38" s="200"/>
      <c r="L38" s="198"/>
      <c r="M38" s="198"/>
      <c r="N38" s="199"/>
      <c r="O38" s="197"/>
      <c r="P38" s="198"/>
      <c r="Q38" s="198"/>
      <c r="R38" s="199"/>
      <c r="S38" s="197"/>
      <c r="T38" s="198"/>
      <c r="U38" s="198"/>
      <c r="V38" s="387"/>
      <c r="W38" s="145">
        <f>SUM(C38:V38)</f>
        <v>0</v>
      </c>
      <c r="X38" s="205"/>
      <c r="Y38" s="59">
        <f>W38-X38</f>
        <v>0</v>
      </c>
      <c r="Z38" s="1"/>
      <c r="AA38" s="1"/>
    </row>
    <row r="39" spans="1:27">
      <c r="A39" s="177"/>
      <c r="B39" s="201"/>
      <c r="C39" s="197"/>
      <c r="D39" s="198"/>
      <c r="E39" s="198"/>
      <c r="F39" s="199"/>
      <c r="G39" s="197"/>
      <c r="H39" s="198"/>
      <c r="I39" s="198"/>
      <c r="J39" s="199"/>
      <c r="K39" s="200"/>
      <c r="L39" s="198"/>
      <c r="M39" s="198"/>
      <c r="N39" s="199"/>
      <c r="O39" s="197"/>
      <c r="P39" s="198"/>
      <c r="Q39" s="198"/>
      <c r="R39" s="199"/>
      <c r="S39" s="197"/>
      <c r="T39" s="198"/>
      <c r="U39" s="198"/>
      <c r="V39" s="387"/>
      <c r="W39" s="145">
        <f>SUM(C39:V39)</f>
        <v>0</v>
      </c>
      <c r="X39" s="205"/>
      <c r="Y39" s="59">
        <f>W39-X39</f>
        <v>0</v>
      </c>
      <c r="Z39" s="1"/>
      <c r="AA39" s="1"/>
    </row>
    <row r="40" spans="1:27">
      <c r="A40" s="177"/>
      <c r="B40" s="201"/>
      <c r="C40" s="197"/>
      <c r="D40" s="198"/>
      <c r="E40" s="198"/>
      <c r="F40" s="199"/>
      <c r="G40" s="197"/>
      <c r="H40" s="198"/>
      <c r="I40" s="198"/>
      <c r="J40" s="199"/>
      <c r="K40" s="200"/>
      <c r="L40" s="198"/>
      <c r="M40" s="198"/>
      <c r="N40" s="199"/>
      <c r="O40" s="197"/>
      <c r="P40" s="198"/>
      <c r="Q40" s="198"/>
      <c r="R40" s="199"/>
      <c r="S40" s="197"/>
      <c r="T40" s="198"/>
      <c r="U40" s="198"/>
      <c r="V40" s="387"/>
      <c r="W40" s="145">
        <f>SUM(C40:V40)</f>
        <v>0</v>
      </c>
      <c r="X40" s="205"/>
      <c r="Y40" s="59">
        <f>W40-X40</f>
        <v>0</v>
      </c>
      <c r="Z40" s="1"/>
      <c r="AA40" s="1"/>
    </row>
    <row r="41" spans="1:27">
      <c r="A41" s="177"/>
      <c r="B41" s="201"/>
      <c r="C41" s="197"/>
      <c r="D41" s="198"/>
      <c r="E41" s="198"/>
      <c r="F41" s="199"/>
      <c r="G41" s="197"/>
      <c r="H41" s="198"/>
      <c r="I41" s="198"/>
      <c r="J41" s="199"/>
      <c r="K41" s="200"/>
      <c r="L41" s="198"/>
      <c r="M41" s="198"/>
      <c r="N41" s="199"/>
      <c r="O41" s="197"/>
      <c r="P41" s="198"/>
      <c r="Q41" s="198"/>
      <c r="R41" s="199"/>
      <c r="S41" s="197"/>
      <c r="T41" s="198"/>
      <c r="U41" s="198"/>
      <c r="V41" s="387"/>
      <c r="W41" s="145">
        <f>SUM(C41:V41)</f>
        <v>0</v>
      </c>
      <c r="X41" s="205"/>
      <c r="Y41" s="59">
        <f>W41-X41</f>
        <v>0</v>
      </c>
      <c r="Z41" s="1"/>
      <c r="AA41" s="1"/>
    </row>
    <row r="42" spans="1:27">
      <c r="A42" s="177"/>
      <c r="B42" s="201"/>
      <c r="C42" s="197"/>
      <c r="D42" s="198"/>
      <c r="E42" s="198"/>
      <c r="F42" s="199"/>
      <c r="G42" s="197"/>
      <c r="H42" s="198"/>
      <c r="I42" s="198"/>
      <c r="J42" s="199"/>
      <c r="K42" s="200"/>
      <c r="L42" s="198"/>
      <c r="M42" s="198"/>
      <c r="N42" s="199"/>
      <c r="O42" s="197"/>
      <c r="P42" s="198"/>
      <c r="Q42" s="198"/>
      <c r="R42" s="199"/>
      <c r="S42" s="197"/>
      <c r="T42" s="198"/>
      <c r="U42" s="198"/>
      <c r="V42" s="387"/>
      <c r="W42" s="145">
        <f>SUM(C42:V42)</f>
        <v>0</v>
      </c>
      <c r="X42" s="205"/>
      <c r="Y42" s="59">
        <f>W42-X42</f>
        <v>0</v>
      </c>
      <c r="Z42" s="1"/>
      <c r="AA42" s="1"/>
    </row>
    <row r="43" spans="1:27">
      <c r="A43" s="177"/>
      <c r="B43" s="201"/>
      <c r="C43" s="197"/>
      <c r="D43" s="198"/>
      <c r="E43" s="198"/>
      <c r="F43" s="199"/>
      <c r="G43" s="197"/>
      <c r="H43" s="198"/>
      <c r="I43" s="198"/>
      <c r="J43" s="199"/>
      <c r="K43" s="200"/>
      <c r="L43" s="198"/>
      <c r="M43" s="198"/>
      <c r="N43" s="199"/>
      <c r="O43" s="197"/>
      <c r="P43" s="198"/>
      <c r="Q43" s="198"/>
      <c r="R43" s="199"/>
      <c r="S43" s="197"/>
      <c r="T43" s="198"/>
      <c r="U43" s="198"/>
      <c r="V43" s="387"/>
      <c r="W43" s="145">
        <f>SUM(C43:V43)</f>
        <v>0</v>
      </c>
      <c r="X43" s="205"/>
      <c r="Y43" s="59">
        <f>W43-X43</f>
        <v>0</v>
      </c>
      <c r="Z43" s="1"/>
      <c r="AA43" s="1"/>
    </row>
    <row r="44" spans="1:27">
      <c r="A44" s="177"/>
      <c r="B44" s="201"/>
      <c r="C44" s="197"/>
      <c r="D44" s="198"/>
      <c r="E44" s="198"/>
      <c r="F44" s="199"/>
      <c r="G44" s="197"/>
      <c r="H44" s="198"/>
      <c r="I44" s="198"/>
      <c r="J44" s="199"/>
      <c r="K44" s="200"/>
      <c r="L44" s="198"/>
      <c r="M44" s="198"/>
      <c r="N44" s="199"/>
      <c r="O44" s="197"/>
      <c r="P44" s="198"/>
      <c r="Q44" s="198"/>
      <c r="R44" s="199"/>
      <c r="S44" s="197"/>
      <c r="T44" s="198"/>
      <c r="U44" s="198"/>
      <c r="V44" s="387"/>
      <c r="W44" s="145">
        <f>SUM(C44:V44)</f>
        <v>0</v>
      </c>
      <c r="X44" s="205"/>
      <c r="Y44" s="59">
        <f>W44-X44</f>
        <v>0</v>
      </c>
      <c r="Z44" s="1"/>
      <c r="AA44" s="1"/>
    </row>
    <row r="45" spans="1:27">
      <c r="A45" s="177"/>
      <c r="B45" s="201"/>
      <c r="C45" s="197"/>
      <c r="D45" s="198"/>
      <c r="E45" s="198"/>
      <c r="F45" s="199"/>
      <c r="G45" s="197"/>
      <c r="H45" s="198"/>
      <c r="I45" s="198"/>
      <c r="J45" s="199"/>
      <c r="K45" s="200"/>
      <c r="L45" s="198"/>
      <c r="M45" s="198"/>
      <c r="N45" s="199"/>
      <c r="O45" s="197"/>
      <c r="P45" s="198"/>
      <c r="Q45" s="198"/>
      <c r="R45" s="199"/>
      <c r="S45" s="197"/>
      <c r="T45" s="198"/>
      <c r="U45" s="198"/>
      <c r="V45" s="387"/>
      <c r="W45" s="145">
        <f>SUM(C45:V45)</f>
        <v>0</v>
      </c>
      <c r="X45" s="205"/>
      <c r="Y45" s="59">
        <f>W45-X45</f>
        <v>0</v>
      </c>
      <c r="Z45" s="1"/>
      <c r="AA45" s="1"/>
    </row>
    <row r="46" spans="1:27">
      <c r="A46" s="177"/>
      <c r="B46" s="201"/>
      <c r="C46" s="197"/>
      <c r="D46" s="198"/>
      <c r="E46" s="198"/>
      <c r="F46" s="199"/>
      <c r="G46" s="197"/>
      <c r="H46" s="198"/>
      <c r="I46" s="198"/>
      <c r="J46" s="199"/>
      <c r="K46" s="200"/>
      <c r="L46" s="198"/>
      <c r="M46" s="198"/>
      <c r="N46" s="199"/>
      <c r="O46" s="197"/>
      <c r="P46" s="198"/>
      <c r="Q46" s="198"/>
      <c r="R46" s="199"/>
      <c r="S46" s="197"/>
      <c r="T46" s="198"/>
      <c r="U46" s="198"/>
      <c r="V46" s="387"/>
      <c r="W46" s="145">
        <f>SUM(C46:V46)</f>
        <v>0</v>
      </c>
      <c r="X46" s="205"/>
      <c r="Y46" s="59">
        <f>W46-X46</f>
        <v>0</v>
      </c>
      <c r="Z46" s="1"/>
      <c r="AA46" s="1"/>
    </row>
    <row r="47" spans="1:27">
      <c r="A47" s="177"/>
      <c r="B47" s="201"/>
      <c r="C47" s="197"/>
      <c r="D47" s="198"/>
      <c r="E47" s="198"/>
      <c r="F47" s="199"/>
      <c r="G47" s="197"/>
      <c r="H47" s="198"/>
      <c r="I47" s="198"/>
      <c r="J47" s="199"/>
      <c r="K47" s="200"/>
      <c r="L47" s="198"/>
      <c r="M47" s="198"/>
      <c r="N47" s="199"/>
      <c r="O47" s="197"/>
      <c r="P47" s="198"/>
      <c r="Q47" s="198"/>
      <c r="R47" s="199"/>
      <c r="S47" s="197"/>
      <c r="T47" s="198"/>
      <c r="U47" s="198"/>
      <c r="V47" s="387"/>
      <c r="W47" s="145">
        <f>SUM(C47:V47)</f>
        <v>0</v>
      </c>
      <c r="X47" s="205"/>
      <c r="Y47" s="59">
        <f>W47-X47</f>
        <v>0</v>
      </c>
      <c r="Z47" s="1"/>
      <c r="AA47" s="1"/>
    </row>
    <row r="48" spans="1:27">
      <c r="A48" s="177"/>
      <c r="B48" s="201"/>
      <c r="C48" s="197"/>
      <c r="D48" s="198"/>
      <c r="E48" s="198"/>
      <c r="F48" s="199"/>
      <c r="G48" s="197"/>
      <c r="H48" s="198"/>
      <c r="I48" s="198"/>
      <c r="J48" s="199"/>
      <c r="K48" s="200"/>
      <c r="L48" s="198"/>
      <c r="M48" s="198"/>
      <c r="N48" s="199"/>
      <c r="O48" s="197"/>
      <c r="P48" s="198"/>
      <c r="Q48" s="198"/>
      <c r="R48" s="199"/>
      <c r="S48" s="197"/>
      <c r="T48" s="198"/>
      <c r="U48" s="198"/>
      <c r="V48" s="387"/>
      <c r="W48" s="145">
        <f>SUM(C48:V48)</f>
        <v>0</v>
      </c>
      <c r="X48" s="205"/>
      <c r="Y48" s="59">
        <f>W48-X48</f>
        <v>0</v>
      </c>
      <c r="Z48" s="1"/>
      <c r="AA48" s="1"/>
    </row>
    <row r="49" spans="1:27">
      <c r="A49" s="177"/>
      <c r="B49" s="201"/>
      <c r="C49" s="197"/>
      <c r="D49" s="198"/>
      <c r="E49" s="198"/>
      <c r="F49" s="199"/>
      <c r="G49" s="197"/>
      <c r="H49" s="198"/>
      <c r="I49" s="198"/>
      <c r="J49" s="199"/>
      <c r="K49" s="200"/>
      <c r="L49" s="198"/>
      <c r="M49" s="198"/>
      <c r="N49" s="199"/>
      <c r="O49" s="197"/>
      <c r="P49" s="198"/>
      <c r="Q49" s="198"/>
      <c r="R49" s="199"/>
      <c r="S49" s="197"/>
      <c r="T49" s="198"/>
      <c r="U49" s="198"/>
      <c r="V49" s="387"/>
      <c r="W49" s="145">
        <f>SUM(C49:V49)</f>
        <v>0</v>
      </c>
      <c r="X49" s="205"/>
      <c r="Y49" s="59">
        <f>W49-X49</f>
        <v>0</v>
      </c>
      <c r="Z49" s="1"/>
      <c r="AA49" s="1"/>
    </row>
    <row r="50" spans="1:27">
      <c r="A50" s="177"/>
      <c r="B50" s="201"/>
      <c r="C50" s="197"/>
      <c r="D50" s="198"/>
      <c r="E50" s="198"/>
      <c r="F50" s="199"/>
      <c r="G50" s="197"/>
      <c r="H50" s="198"/>
      <c r="I50" s="198"/>
      <c r="J50" s="199"/>
      <c r="K50" s="200"/>
      <c r="L50" s="198"/>
      <c r="M50" s="198"/>
      <c r="N50" s="199"/>
      <c r="O50" s="197"/>
      <c r="P50" s="198"/>
      <c r="Q50" s="198"/>
      <c r="R50" s="199"/>
      <c r="S50" s="197"/>
      <c r="T50" s="198"/>
      <c r="U50" s="198"/>
      <c r="V50" s="387"/>
      <c r="W50" s="145">
        <f>SUM(C50:V50)</f>
        <v>0</v>
      </c>
      <c r="X50" s="205"/>
      <c r="Y50" s="59">
        <f>W50-X50</f>
        <v>0</v>
      </c>
      <c r="Z50" s="1"/>
      <c r="AA50" s="1"/>
    </row>
    <row r="51" spans="1:27">
      <c r="A51" s="177"/>
      <c r="B51" s="201"/>
      <c r="C51" s="197"/>
      <c r="D51" s="198"/>
      <c r="E51" s="198"/>
      <c r="F51" s="199"/>
      <c r="G51" s="197"/>
      <c r="H51" s="198"/>
      <c r="I51" s="198"/>
      <c r="J51" s="199"/>
      <c r="K51" s="200"/>
      <c r="L51" s="198"/>
      <c r="M51" s="198"/>
      <c r="N51" s="199"/>
      <c r="O51" s="197"/>
      <c r="P51" s="198"/>
      <c r="Q51" s="198"/>
      <c r="R51" s="199"/>
      <c r="S51" s="197"/>
      <c r="T51" s="198"/>
      <c r="U51" s="198"/>
      <c r="V51" s="387"/>
      <c r="W51" s="145">
        <f>SUM(C51:V51)</f>
        <v>0</v>
      </c>
      <c r="X51" s="205"/>
      <c r="Y51" s="59">
        <f>W51-X51</f>
        <v>0</v>
      </c>
      <c r="Z51" s="1"/>
      <c r="AA51" s="1"/>
    </row>
    <row r="52" spans="1:27" ht="15.75" thickBot="1">
      <c r="A52" s="178"/>
      <c r="B52" s="179"/>
      <c r="C52" s="202"/>
      <c r="D52" s="203"/>
      <c r="E52" s="203"/>
      <c r="F52" s="204"/>
      <c r="G52" s="202"/>
      <c r="H52" s="203"/>
      <c r="I52" s="203"/>
      <c r="J52" s="204"/>
      <c r="K52" s="200"/>
      <c r="L52" s="198"/>
      <c r="M52" s="198"/>
      <c r="N52" s="199"/>
      <c r="O52" s="197"/>
      <c r="P52" s="198"/>
      <c r="Q52" s="198"/>
      <c r="R52" s="199"/>
      <c r="S52" s="197"/>
      <c r="T52" s="198"/>
      <c r="U52" s="198"/>
      <c r="V52" s="387"/>
      <c r="W52" s="145">
        <f>SUM(C52:V52)</f>
        <v>0</v>
      </c>
      <c r="X52" s="205"/>
      <c r="Y52" s="59">
        <f>W52-X52</f>
        <v>0</v>
      </c>
      <c r="Z52" s="1"/>
      <c r="AA52" s="1"/>
    </row>
    <row r="53" spans="1:27" ht="15.75" thickBot="1">
      <c r="A53" s="517" t="s">
        <v>217</v>
      </c>
      <c r="B53" s="518"/>
      <c r="C53" s="56">
        <f>COUNT(C33:C52)</f>
        <v>0</v>
      </c>
      <c r="D53" s="57">
        <f>COUNT(D33:D52)</f>
        <v>0</v>
      </c>
      <c r="E53" s="57">
        <f>COUNT(E33:E52)</f>
        <v>0</v>
      </c>
      <c r="F53" s="58">
        <f>COUNT(F33:F52)</f>
        <v>0</v>
      </c>
      <c r="G53" s="56">
        <f>COUNT(G33:G52)</f>
        <v>0</v>
      </c>
      <c r="H53" s="57">
        <f>COUNT(H33:H52)</f>
        <v>0</v>
      </c>
      <c r="I53" s="57">
        <f>COUNT(I33:I52)</f>
        <v>0</v>
      </c>
      <c r="J53" s="58">
        <f>COUNT(J33:J52)</f>
        <v>0</v>
      </c>
      <c r="K53" s="56">
        <f>COUNT(K33:K52)</f>
        <v>0</v>
      </c>
      <c r="L53" s="57">
        <f>COUNT(L33:L52)</f>
        <v>0</v>
      </c>
      <c r="M53" s="57">
        <f>COUNT(M33:M52)</f>
        <v>0</v>
      </c>
      <c r="N53" s="58">
        <f>COUNT(N33:N52)</f>
        <v>0</v>
      </c>
      <c r="O53" s="56">
        <f>COUNT(O33:O52)</f>
        <v>0</v>
      </c>
      <c r="P53" s="57">
        <f>COUNT(P33:P52)</f>
        <v>0</v>
      </c>
      <c r="Q53" s="57">
        <f>COUNT(Q33:Q52)</f>
        <v>0</v>
      </c>
      <c r="R53" s="58">
        <f>COUNT(R33:R52)</f>
        <v>0</v>
      </c>
      <c r="S53" s="56">
        <f>COUNT(S33:S52)</f>
        <v>0</v>
      </c>
      <c r="T53" s="57">
        <f>COUNT(T33:T52)</f>
        <v>0</v>
      </c>
      <c r="U53" s="57">
        <f>COUNT(U33:U52)</f>
        <v>0</v>
      </c>
      <c r="V53" s="433">
        <f>COUNT(V33:V52)</f>
        <v>0</v>
      </c>
      <c r="W53" s="434">
        <f>SUM(W33:W52)</f>
        <v>0</v>
      </c>
      <c r="X53" s="435">
        <f>SUM(X33:X52)</f>
        <v>0</v>
      </c>
      <c r="Y53" s="436">
        <f>SUM(Y33:Y52)</f>
        <v>0</v>
      </c>
      <c r="Z53" s="1"/>
      <c r="AA53" s="1"/>
    </row>
    <row r="54" spans="1:27">
      <c r="A54" s="519" t="s">
        <v>218</v>
      </c>
      <c r="B54" s="520"/>
      <c r="C54" s="191">
        <v>0</v>
      </c>
      <c r="D54" s="192">
        <v>0</v>
      </c>
      <c r="E54" s="192">
        <v>0</v>
      </c>
      <c r="F54" s="193">
        <v>0</v>
      </c>
      <c r="G54" s="191">
        <v>0</v>
      </c>
      <c r="H54" s="192">
        <v>0</v>
      </c>
      <c r="I54" s="192">
        <v>0</v>
      </c>
      <c r="J54" s="193">
        <v>0</v>
      </c>
      <c r="K54" s="191">
        <v>0</v>
      </c>
      <c r="L54" s="192">
        <v>0</v>
      </c>
      <c r="M54" s="192">
        <v>0</v>
      </c>
      <c r="N54" s="193">
        <v>0</v>
      </c>
      <c r="O54" s="191">
        <v>0</v>
      </c>
      <c r="P54" s="192">
        <v>0</v>
      </c>
      <c r="Q54" s="192">
        <v>0</v>
      </c>
      <c r="R54" s="193">
        <v>0</v>
      </c>
      <c r="S54" s="191">
        <v>0</v>
      </c>
      <c r="T54" s="192">
        <v>0</v>
      </c>
      <c r="U54" s="192">
        <v>0</v>
      </c>
      <c r="V54" s="193">
        <v>0</v>
      </c>
      <c r="W54" s="437">
        <f>SUM(C54:V54)</f>
        <v>0</v>
      </c>
      <c r="X54" s="1"/>
      <c r="Y54" s="1"/>
      <c r="Z54" s="1"/>
      <c r="AA54" s="1"/>
    </row>
    <row r="55" spans="1:27" ht="15.75" thickBot="1">
      <c r="A55" s="519" t="s">
        <v>219</v>
      </c>
      <c r="B55" s="520"/>
      <c r="C55" s="85">
        <f>C54-C53</f>
        <v>0</v>
      </c>
      <c r="D55" s="86">
        <f>D54-D53</f>
        <v>0</v>
      </c>
      <c r="E55" s="86">
        <f>E54-E53</f>
        <v>0</v>
      </c>
      <c r="F55" s="87">
        <f>F54-F53</f>
        <v>0</v>
      </c>
      <c r="G55" s="85">
        <f>G54-G53</f>
        <v>0</v>
      </c>
      <c r="H55" s="86">
        <f>H54-H53</f>
        <v>0</v>
      </c>
      <c r="I55" s="86">
        <f>I54-I53</f>
        <v>0</v>
      </c>
      <c r="J55" s="87">
        <f>J54-J53</f>
        <v>0</v>
      </c>
      <c r="K55" s="85">
        <f>K54-K53</f>
        <v>0</v>
      </c>
      <c r="L55" s="86">
        <f>L54-L53</f>
        <v>0</v>
      </c>
      <c r="M55" s="86">
        <f>M54-M53</f>
        <v>0</v>
      </c>
      <c r="N55" s="87">
        <f>N54-N53</f>
        <v>0</v>
      </c>
      <c r="O55" s="85">
        <f>O54-O53</f>
        <v>0</v>
      </c>
      <c r="P55" s="86">
        <f>P54-P53</f>
        <v>0</v>
      </c>
      <c r="Q55" s="86">
        <f>Q54-Q53</f>
        <v>0</v>
      </c>
      <c r="R55" s="87">
        <f>R54-R53</f>
        <v>0</v>
      </c>
      <c r="S55" s="85">
        <f>S54-S53</f>
        <v>0</v>
      </c>
      <c r="T55" s="86">
        <f>T54-T53</f>
        <v>0</v>
      </c>
      <c r="U55" s="86">
        <f>U54-U53</f>
        <v>0</v>
      </c>
      <c r="V55" s="87">
        <f>V54-V53</f>
        <v>0</v>
      </c>
      <c r="W55" s="438">
        <f>SUM(C55:V55)</f>
        <v>0</v>
      </c>
      <c r="X55" s="1"/>
      <c r="Y55" s="1"/>
      <c r="Z55" s="1"/>
      <c r="AA55" s="1"/>
    </row>
    <row r="56" spans="1:27" ht="15.75" thickBot="1">
      <c r="A56" s="499" t="s">
        <v>220</v>
      </c>
      <c r="B56" s="500"/>
      <c r="C56" s="88">
        <f>IFERROR(C53/C54,0)</f>
        <v>0</v>
      </c>
      <c r="D56" s="88">
        <f>IFERROR(D53/D54,0)</f>
        <v>0</v>
      </c>
      <c r="E56" s="88">
        <f>IFERROR(E53/E54,0)</f>
        <v>0</v>
      </c>
      <c r="F56" s="88">
        <f>IFERROR(F53/F54,0)</f>
        <v>0</v>
      </c>
      <c r="G56" s="88">
        <f>IFERROR(G53/G54,0)</f>
        <v>0</v>
      </c>
      <c r="H56" s="88">
        <f>IFERROR(H53/H54,0)</f>
        <v>0</v>
      </c>
      <c r="I56" s="88">
        <f>IFERROR(I53/I54,0)</f>
        <v>0</v>
      </c>
      <c r="J56" s="88">
        <f>IFERROR(J53/J54,0)</f>
        <v>0</v>
      </c>
      <c r="K56" s="88">
        <f>IFERROR(K53/K54,0)</f>
        <v>0</v>
      </c>
      <c r="L56" s="88">
        <f>IFERROR(L53/L54,0)</f>
        <v>0</v>
      </c>
      <c r="M56" s="88">
        <f>IFERROR(M53/M54,0)</f>
        <v>0</v>
      </c>
      <c r="N56" s="88">
        <f>IFERROR(N53/N54,0)</f>
        <v>0</v>
      </c>
      <c r="O56" s="88">
        <f>IFERROR(O53/O54,0)</f>
        <v>0</v>
      </c>
      <c r="P56" s="88">
        <f>IFERROR(P53/P54,0)</f>
        <v>0</v>
      </c>
      <c r="Q56" s="88">
        <f>IFERROR(Q53/Q54,0)</f>
        <v>0</v>
      </c>
      <c r="R56" s="88">
        <f>IFERROR(R53/R54,0)</f>
        <v>0</v>
      </c>
      <c r="S56" s="88">
        <f>IFERROR(S53/S54,0)</f>
        <v>0</v>
      </c>
      <c r="T56" s="88">
        <f>IFERROR(T53/T54,0)</f>
        <v>0</v>
      </c>
      <c r="U56" s="88">
        <f>IFERROR(U53/U54,0)</f>
        <v>0</v>
      </c>
      <c r="V56" s="389">
        <f>IFERROR(V53/V54,0)</f>
        <v>0</v>
      </c>
      <c r="W56" s="388"/>
      <c r="X56" s="1"/>
      <c r="Y56" s="1"/>
      <c r="Z56" s="1"/>
      <c r="AA56" s="1"/>
    </row>
    <row r="57" spans="1:27" ht="15.75" thickBot="1">
      <c r="A57" s="386"/>
      <c r="B57" s="273"/>
      <c r="C57" s="384"/>
      <c r="D57" s="384"/>
      <c r="E57" s="384"/>
      <c r="F57" s="384"/>
      <c r="G57" s="384"/>
      <c r="H57" s="384"/>
      <c r="I57" s="384"/>
      <c r="J57" s="384"/>
      <c r="K57" s="384"/>
      <c r="L57" s="384"/>
      <c r="M57" s="384"/>
      <c r="N57" s="384"/>
      <c r="O57" s="384"/>
      <c r="P57" s="384"/>
      <c r="Q57" s="384"/>
      <c r="R57" s="384"/>
      <c r="S57" s="384"/>
      <c r="T57" s="384"/>
      <c r="U57" s="384"/>
      <c r="V57" s="385"/>
      <c r="W57" s="1"/>
      <c r="X57" s="1"/>
      <c r="Y57" s="1"/>
      <c r="Z57" s="1"/>
      <c r="AA57" s="1"/>
    </row>
    <row r="58" spans="1:27" ht="15.75" thickBot="1">
      <c r="A58" s="501" t="s">
        <v>221</v>
      </c>
      <c r="B58" s="502"/>
      <c r="C58" s="382">
        <f>C54*C7</f>
        <v>0</v>
      </c>
      <c r="D58" s="61">
        <f>D54*C8</f>
        <v>0</v>
      </c>
      <c r="E58" s="61">
        <f>E54*C9</f>
        <v>0</v>
      </c>
      <c r="F58" s="383">
        <f>F54*C10</f>
        <v>0</v>
      </c>
      <c r="G58" s="382">
        <f>G54*C7</f>
        <v>0</v>
      </c>
      <c r="H58" s="61">
        <f>H54*C8</f>
        <v>0</v>
      </c>
      <c r="I58" s="61">
        <f>I54*C9</f>
        <v>0</v>
      </c>
      <c r="J58" s="383">
        <f>J54*C10</f>
        <v>0</v>
      </c>
      <c r="K58" s="382">
        <f>K54*C7</f>
        <v>0</v>
      </c>
      <c r="L58" s="61">
        <f>L54*C8</f>
        <v>0</v>
      </c>
      <c r="M58" s="61">
        <f>M54*C9</f>
        <v>0</v>
      </c>
      <c r="N58" s="383">
        <f>N54*C10</f>
        <v>0</v>
      </c>
      <c r="O58" s="382">
        <f>O54*C7</f>
        <v>0</v>
      </c>
      <c r="P58" s="61">
        <f>P54*C8</f>
        <v>0</v>
      </c>
      <c r="Q58" s="61">
        <f>Q54*C9</f>
        <v>0</v>
      </c>
      <c r="R58" s="383">
        <f>R54*C10</f>
        <v>0</v>
      </c>
      <c r="S58" s="382">
        <f>S54*C7</f>
        <v>0</v>
      </c>
      <c r="T58" s="61">
        <f>T54*C8</f>
        <v>0</v>
      </c>
      <c r="U58" s="61">
        <f>U54*C9</f>
        <v>0</v>
      </c>
      <c r="V58" s="432">
        <f>+V54*C10</f>
        <v>0</v>
      </c>
      <c r="W58" s="431">
        <f>SUM(C58:V58)</f>
        <v>0</v>
      </c>
      <c r="X58" s="1"/>
      <c r="Y58" s="1"/>
      <c r="Z58" s="1"/>
      <c r="AA58" s="1"/>
    </row>
    <row r="59" spans="1:27" ht="16.5" thickBot="1">
      <c r="A59" s="39"/>
      <c r="B59" s="39"/>
      <c r="C59" s="31"/>
      <c r="D59" s="31"/>
      <c r="E59" s="31"/>
      <c r="F59" s="31"/>
      <c r="G59" s="31"/>
      <c r="H59" s="31"/>
      <c r="I59" s="31"/>
      <c r="J59" s="31"/>
      <c r="K59" s="31"/>
      <c r="L59" s="31"/>
      <c r="M59" s="31"/>
      <c r="N59" s="31"/>
      <c r="O59" s="31"/>
      <c r="P59" s="31"/>
      <c r="Q59" s="31"/>
      <c r="R59" s="31"/>
      <c r="S59" s="31"/>
      <c r="T59" s="31"/>
      <c r="U59" s="31"/>
      <c r="V59" s="51" t="s">
        <v>222</v>
      </c>
      <c r="W59" s="135">
        <f>IFERROR(W53/W58,0)</f>
        <v>0</v>
      </c>
      <c r="X59" s="54" t="s">
        <v>223</v>
      </c>
      <c r="Y59" s="1"/>
      <c r="Z59" s="1"/>
      <c r="AA59" s="1"/>
    </row>
    <row r="60" spans="1:27" ht="14.45" customHeight="1">
      <c r="A60" s="39"/>
      <c r="B60" s="39"/>
      <c r="C60" s="31"/>
      <c r="D60" s="31"/>
      <c r="E60" s="31"/>
      <c r="F60" s="31"/>
      <c r="G60" s="31"/>
      <c r="H60" s="31"/>
      <c r="I60" s="31"/>
      <c r="J60" s="31"/>
      <c r="K60" s="31"/>
      <c r="L60" s="31"/>
      <c r="M60" s="31"/>
      <c r="N60" s="31"/>
      <c r="O60" s="31"/>
      <c r="P60" s="31"/>
      <c r="Q60" s="31"/>
      <c r="R60" s="31"/>
      <c r="S60" s="31"/>
      <c r="T60" s="1"/>
      <c r="U60" s="1"/>
      <c r="Y60" s="1"/>
      <c r="Z60" s="1"/>
      <c r="AA60" s="1"/>
    </row>
    <row r="61" spans="1:27" ht="16.5" thickBot="1">
      <c r="A61" s="54" t="s">
        <v>60</v>
      </c>
      <c r="B61" s="1"/>
      <c r="C61" s="1"/>
      <c r="D61" s="1"/>
      <c r="E61" s="1"/>
      <c r="F61" s="54" t="s">
        <v>292</v>
      </c>
      <c r="G61" s="1"/>
      <c r="H61" s="1"/>
      <c r="I61" s="1"/>
      <c r="J61" s="1"/>
      <c r="K61" s="1"/>
      <c r="L61" s="1"/>
      <c r="M61" s="1"/>
      <c r="N61" s="1"/>
      <c r="O61" s="1"/>
      <c r="P61" s="1"/>
      <c r="Q61" s="1"/>
      <c r="R61" s="1"/>
      <c r="S61" s="1"/>
      <c r="Y61" s="1"/>
      <c r="Z61" s="1"/>
      <c r="AA61" s="1"/>
    </row>
    <row r="62" spans="1:27" ht="15.75" thickBot="1">
      <c r="A62" s="2"/>
      <c r="B62" s="4" t="s">
        <v>62</v>
      </c>
      <c r="C62" s="14"/>
      <c r="D62" s="1"/>
      <c r="E62" s="1"/>
      <c r="F62" s="1"/>
      <c r="G62" s="1"/>
      <c r="H62" s="1"/>
      <c r="I62" s="1"/>
      <c r="J62" s="1"/>
      <c r="K62" s="1"/>
      <c r="L62" s="1"/>
      <c r="M62" s="1"/>
      <c r="N62" s="1"/>
      <c r="O62" s="1"/>
      <c r="P62" s="1"/>
      <c r="Q62" s="1"/>
      <c r="R62" s="1"/>
      <c r="S62" s="1"/>
      <c r="T62" s="1"/>
      <c r="U62" s="1"/>
      <c r="V62" s="1"/>
      <c r="W62" s="1"/>
      <c r="X62" s="1"/>
      <c r="Y62" s="1"/>
      <c r="Z62" s="1"/>
      <c r="AA62" s="1"/>
    </row>
    <row r="63" spans="1:27" ht="15.75" thickBot="1">
      <c r="A63" s="76"/>
      <c r="B63" s="4" t="s">
        <v>64</v>
      </c>
      <c r="C63" s="14"/>
      <c r="D63" s="1"/>
      <c r="E63" s="1"/>
      <c r="F63" s="1"/>
      <c r="G63" s="1"/>
      <c r="H63" s="1"/>
      <c r="I63" s="1"/>
      <c r="J63" s="1"/>
      <c r="K63" s="1"/>
      <c r="L63" s="1"/>
      <c r="M63" s="1"/>
      <c r="N63" s="1"/>
      <c r="O63" s="1"/>
      <c r="P63" s="1"/>
      <c r="Q63" s="1"/>
      <c r="R63" s="1"/>
      <c r="S63" s="1"/>
      <c r="T63" s="1"/>
      <c r="U63" s="1"/>
      <c r="V63" s="1"/>
      <c r="W63" s="1"/>
      <c r="X63" s="1"/>
      <c r="Y63" s="1"/>
      <c r="Z63" s="1"/>
      <c r="AA63" s="1"/>
    </row>
    <row r="64" spans="1:27" ht="15.75" thickBot="1">
      <c r="A64" s="97"/>
      <c r="B64" s="4" t="s">
        <v>66</v>
      </c>
      <c r="C64" s="14"/>
      <c r="D64" s="1"/>
      <c r="E64" s="1"/>
      <c r="F64" s="1"/>
      <c r="G64" s="1"/>
      <c r="H64" s="1"/>
      <c r="I64" s="1"/>
      <c r="J64" s="1"/>
      <c r="K64" s="1"/>
      <c r="L64" s="1"/>
      <c r="M64" s="1"/>
      <c r="N64" s="1"/>
      <c r="O64" s="1"/>
      <c r="P64" s="1"/>
      <c r="Q64" s="1"/>
      <c r="R64" s="1"/>
      <c r="S64" s="1"/>
      <c r="T64" s="1"/>
      <c r="U64" s="1"/>
      <c r="V64" s="1"/>
      <c r="W64" s="1"/>
      <c r="X64" s="1"/>
      <c r="Y64" s="1"/>
      <c r="Z64" s="1"/>
      <c r="AA64" s="1"/>
    </row>
    <row r="65" spans="3:27">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sheetData>
  <sheetProtection algorithmName="SHA-512" hashValue="U7DObhtQGgjF4pez2SCmuX5D8/ZvhT0STpQdY73EFGKgaZ4IyDFoGeaabj7sr9QBd003IcbMCbVMvoQaOf4OlQ==" saltValue="eEOLZ0LbC1s0ZTTkJJv+sg==" spinCount="100000" sheet="1" selectLockedCells="1"/>
  <mergeCells count="27">
    <mergeCell ref="W31:Y31"/>
    <mergeCell ref="C31:F31"/>
    <mergeCell ref="G31:J31"/>
    <mergeCell ref="K31:N31"/>
    <mergeCell ref="O31:R31"/>
    <mergeCell ref="S31:V31"/>
    <mergeCell ref="A26:B26"/>
    <mergeCell ref="A21:B21"/>
    <mergeCell ref="A22:B22"/>
    <mergeCell ref="A23:B23"/>
    <mergeCell ref="A24:B24"/>
    <mergeCell ref="A56:B56"/>
    <mergeCell ref="A58:B58"/>
    <mergeCell ref="W16:Y16"/>
    <mergeCell ref="A10:A12"/>
    <mergeCell ref="K16:N16"/>
    <mergeCell ref="O16:R16"/>
    <mergeCell ref="S16:V16"/>
    <mergeCell ref="A17:B17"/>
    <mergeCell ref="A18:B18"/>
    <mergeCell ref="A19:B19"/>
    <mergeCell ref="A20:B20"/>
    <mergeCell ref="A53:B53"/>
    <mergeCell ref="A54:B54"/>
    <mergeCell ref="C16:F16"/>
    <mergeCell ref="G16:J16"/>
    <mergeCell ref="A55:B55"/>
  </mergeCells>
  <dataValidations count="4">
    <dataValidation type="list" allowBlank="1" showInputMessage="1" showErrorMessage="1" sqref="G9 S33:S52 O33:O52 K33:K52 G33:G52 C33:C52">
      <formula1>$C$7</formula1>
    </dataValidation>
    <dataValidation type="list" allowBlank="1" showInputMessage="1" showErrorMessage="1" sqref="D33:D52 T33:T52 P33:P52 L33:L52 H33:H52">
      <formula1>$C$8</formula1>
    </dataValidation>
    <dataValidation type="list" allowBlank="1" showInputMessage="1" showErrorMessage="1" sqref="E33:E52 U33:U52 Q33:Q52 M33:M52 I33:I52">
      <formula1>$C$9</formula1>
    </dataValidation>
    <dataValidation type="list" allowBlank="1" showInputMessage="1" showErrorMessage="1" sqref="F33:F52 V33:V52 R33:R52 N33:N52 J33:J52">
      <formula1>$C$10:$C$12</formula1>
    </dataValidation>
  </dataValidations>
  <pageMargins left="0.59055118110236227" right="0.59055118110236227" top="0.59055118110236227" bottom="0.59055118110236227" header="0" footer="0"/>
  <pageSetup paperSize="9" orientation="landscape" horizontalDpi="300"/>
  <headerFooter scaleWithDoc="1" alignWithMargins="0" differentFirst="0" differentOddEven="0"/>
  <ignoredErrors>
    <ignoredError sqref="W21 W53" formula="1"/>
  </ignoredErrors>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B77"/>
  <sheetViews>
    <sheetView topLeftCell="A52" view="normal" workbookViewId="0">
      <selection pane="topLeft" activeCell="D16" sqref="D16"/>
    </sheetView>
  </sheetViews>
  <sheetFormatPr defaultRowHeight="15"/>
  <cols>
    <col min="1" max="2" width="10.5703125" customWidth="1"/>
    <col min="3" max="3" width="9.5703125" customWidth="1"/>
    <col min="4" max="23" width="8.84765625" customWidth="1"/>
  </cols>
  <sheetData>
    <row r="1" spans="1:1" ht="18">
      <c r="A1" s="22" t="s">
        <v>232</v>
      </c>
    </row>
    <row r="2" spans="1:1" ht="14.45" customHeight="1" thickBot="1">
      <c r="A2" s="22"/>
    </row>
    <row r="3" spans="1:11" ht="15.75">
      <c r="A3" s="370" t="s">
        <v>322</v>
      </c>
      <c r="B3" s="272"/>
      <c r="C3" s="272"/>
      <c r="D3" s="272"/>
      <c r="E3" s="272"/>
      <c r="F3" s="273" t="s">
        <v>233</v>
      </c>
      <c r="G3" s="272"/>
      <c r="H3" s="272"/>
      <c r="I3" s="272"/>
      <c r="J3" s="272"/>
      <c r="K3" s="274"/>
    </row>
    <row r="4" spans="1:11">
      <c r="A4" s="275" t="s">
        <v>234</v>
      </c>
      <c r="F4" s="1" t="s">
        <v>321</v>
      </c>
      <c r="K4" s="276"/>
    </row>
    <row r="5" spans="1:11">
      <c r="A5" s="275" t="s">
        <v>235</v>
      </c>
      <c r="F5" s="1" t="s">
        <v>236</v>
      </c>
      <c r="K5" s="276"/>
    </row>
    <row r="6" spans="1:11">
      <c r="A6" s="275" t="s">
        <v>237</v>
      </c>
      <c r="F6" s="1" t="s">
        <v>238</v>
      </c>
      <c r="K6" s="276"/>
    </row>
    <row r="7" spans="1:11">
      <c r="A7" s="275" t="s">
        <v>239</v>
      </c>
      <c r="F7" s="1" t="s">
        <v>240</v>
      </c>
      <c r="K7" s="276"/>
    </row>
    <row r="8" spans="1:11" ht="15.75" thickBot="1">
      <c r="A8" s="277" t="s">
        <v>241</v>
      </c>
      <c r="B8" s="278"/>
      <c r="C8" s="278"/>
      <c r="D8" s="278"/>
      <c r="E8" s="278"/>
      <c r="F8" s="279" t="s">
        <v>242</v>
      </c>
      <c r="G8" s="278"/>
      <c r="H8" s="278"/>
      <c r="I8" s="278"/>
      <c r="J8" s="278"/>
      <c r="K8" s="280"/>
    </row>
    <row r="9" ht="15.75" thickBot="1"/>
    <row r="10" spans="1:23" ht="18.75" thickBot="1">
      <c r="A10" s="535"/>
      <c r="B10" s="536"/>
      <c r="C10" s="537"/>
      <c r="D10" s="523" t="s">
        <v>203</v>
      </c>
      <c r="E10" s="524"/>
      <c r="F10" s="524"/>
      <c r="G10" s="525"/>
      <c r="H10" s="523" t="s">
        <v>204</v>
      </c>
      <c r="I10" s="524"/>
      <c r="J10" s="524"/>
      <c r="K10" s="525"/>
      <c r="L10" s="524" t="s">
        <v>205</v>
      </c>
      <c r="M10" s="524"/>
      <c r="N10" s="524"/>
      <c r="O10" s="525"/>
      <c r="P10" s="523" t="s">
        <v>206</v>
      </c>
      <c r="Q10" s="524"/>
      <c r="R10" s="524"/>
      <c r="S10" s="525"/>
      <c r="T10" s="523" t="s">
        <v>207</v>
      </c>
      <c r="U10" s="524"/>
      <c r="V10" s="524"/>
      <c r="W10" s="525"/>
    </row>
    <row r="11" spans="1:23" ht="21" customHeight="1">
      <c r="A11" s="538"/>
      <c r="B11" s="539"/>
      <c r="C11" s="540"/>
      <c r="D11" s="529" t="s">
        <v>243</v>
      </c>
      <c r="E11" s="526" t="s">
        <v>211</v>
      </c>
      <c r="F11" s="526" t="s">
        <v>212</v>
      </c>
      <c r="G11" s="532" t="s">
        <v>332</v>
      </c>
      <c r="H11" s="529" t="s">
        <v>243</v>
      </c>
      <c r="I11" s="526" t="s">
        <v>211</v>
      </c>
      <c r="J11" s="526" t="s">
        <v>212</v>
      </c>
      <c r="K11" s="532" t="s">
        <v>332</v>
      </c>
      <c r="L11" s="529" t="s">
        <v>243</v>
      </c>
      <c r="M11" s="526" t="s">
        <v>211</v>
      </c>
      <c r="N11" s="526" t="s">
        <v>212</v>
      </c>
      <c r="O11" s="532" t="s">
        <v>332</v>
      </c>
      <c r="P11" s="529" t="s">
        <v>243</v>
      </c>
      <c r="Q11" s="526" t="s">
        <v>211</v>
      </c>
      <c r="R11" s="526" t="s">
        <v>212</v>
      </c>
      <c r="S11" s="532" t="s">
        <v>332</v>
      </c>
      <c r="T11" s="529" t="s">
        <v>243</v>
      </c>
      <c r="U11" s="526" t="s">
        <v>211</v>
      </c>
      <c r="V11" s="526" t="s">
        <v>212</v>
      </c>
      <c r="W11" s="532" t="s">
        <v>332</v>
      </c>
    </row>
    <row r="12" spans="1:23" ht="21" customHeight="1">
      <c r="A12" s="538"/>
      <c r="B12" s="539"/>
      <c r="C12" s="540"/>
      <c r="D12" s="530"/>
      <c r="E12" s="527"/>
      <c r="F12" s="527"/>
      <c r="G12" s="533"/>
      <c r="H12" s="530"/>
      <c r="I12" s="527"/>
      <c r="J12" s="527"/>
      <c r="K12" s="533"/>
      <c r="L12" s="530"/>
      <c r="M12" s="527"/>
      <c r="N12" s="527"/>
      <c r="O12" s="533"/>
      <c r="P12" s="530"/>
      <c r="Q12" s="527"/>
      <c r="R12" s="527"/>
      <c r="S12" s="533"/>
      <c r="T12" s="530"/>
      <c r="U12" s="527"/>
      <c r="V12" s="527"/>
      <c r="W12" s="533"/>
    </row>
    <row r="13" spans="1:23" ht="21" customHeight="1">
      <c r="A13" s="538"/>
      <c r="B13" s="539"/>
      <c r="C13" s="540"/>
      <c r="D13" s="531"/>
      <c r="E13" s="528"/>
      <c r="F13" s="528"/>
      <c r="G13" s="534"/>
      <c r="H13" s="531"/>
      <c r="I13" s="528"/>
      <c r="J13" s="528"/>
      <c r="K13" s="534"/>
      <c r="L13" s="531"/>
      <c r="M13" s="528"/>
      <c r="N13" s="528"/>
      <c r="O13" s="534"/>
      <c r="P13" s="531"/>
      <c r="Q13" s="528"/>
      <c r="R13" s="528"/>
      <c r="S13" s="534"/>
      <c r="T13" s="531"/>
      <c r="U13" s="528"/>
      <c r="V13" s="528"/>
      <c r="W13" s="534"/>
    </row>
    <row r="14" spans="1:23">
      <c r="A14" s="538"/>
      <c r="B14" s="539"/>
      <c r="C14" s="540"/>
      <c r="D14" s="390" t="s">
        <v>244</v>
      </c>
      <c r="E14" s="391" t="s">
        <v>245</v>
      </c>
      <c r="F14" s="391" t="s">
        <v>246</v>
      </c>
      <c r="G14" s="392" t="s">
        <v>323</v>
      </c>
      <c r="H14" s="390" t="s">
        <v>244</v>
      </c>
      <c r="I14" s="391" t="s">
        <v>245</v>
      </c>
      <c r="J14" s="391" t="s">
        <v>246</v>
      </c>
      <c r="K14" s="392" t="s">
        <v>323</v>
      </c>
      <c r="L14" s="390" t="s">
        <v>244</v>
      </c>
      <c r="M14" s="391" t="s">
        <v>245</v>
      </c>
      <c r="N14" s="391" t="s">
        <v>246</v>
      </c>
      <c r="O14" s="392" t="s">
        <v>323</v>
      </c>
      <c r="P14" s="390" t="s">
        <v>244</v>
      </c>
      <c r="Q14" s="391" t="s">
        <v>245</v>
      </c>
      <c r="R14" s="391" t="s">
        <v>246</v>
      </c>
      <c r="S14" s="392" t="s">
        <v>323</v>
      </c>
      <c r="T14" s="390" t="s">
        <v>244</v>
      </c>
      <c r="U14" s="391" t="s">
        <v>245</v>
      </c>
      <c r="V14" s="391" t="s">
        <v>246</v>
      </c>
      <c r="W14" s="392" t="s">
        <v>323</v>
      </c>
    </row>
    <row r="15" spans="1:23" ht="15.75" thickBot="1">
      <c r="A15" s="541"/>
      <c r="B15" s="542"/>
      <c r="C15" s="543"/>
      <c r="D15" s="390">
        <v>9</v>
      </c>
      <c r="E15" s="391">
        <v>12</v>
      </c>
      <c r="F15" s="391">
        <v>3</v>
      </c>
      <c r="G15" s="392">
        <v>3.3</v>
      </c>
      <c r="H15" s="390">
        <v>9</v>
      </c>
      <c r="I15" s="391">
        <v>12</v>
      </c>
      <c r="J15" s="391">
        <v>3</v>
      </c>
      <c r="K15" s="392">
        <v>3.3</v>
      </c>
      <c r="L15" s="390">
        <v>9</v>
      </c>
      <c r="M15" s="391">
        <v>12</v>
      </c>
      <c r="N15" s="391">
        <v>3</v>
      </c>
      <c r="O15" s="392">
        <v>3.3</v>
      </c>
      <c r="P15" s="390">
        <v>9</v>
      </c>
      <c r="Q15" s="391">
        <v>12</v>
      </c>
      <c r="R15" s="391">
        <v>3</v>
      </c>
      <c r="S15" s="392">
        <v>3.3</v>
      </c>
      <c r="T15" s="390">
        <v>9</v>
      </c>
      <c r="U15" s="391">
        <v>12</v>
      </c>
      <c r="V15" s="391">
        <v>3</v>
      </c>
      <c r="W15" s="392">
        <v>3.3</v>
      </c>
    </row>
    <row r="16" spans="1:23" ht="29.1" customHeight="1">
      <c r="A16" s="546" t="s">
        <v>326</v>
      </c>
      <c r="B16" s="547"/>
      <c r="C16" s="547"/>
      <c r="D16" s="206">
        <v>0</v>
      </c>
      <c r="E16" s="207">
        <v>0</v>
      </c>
      <c r="F16" s="207">
        <v>0</v>
      </c>
      <c r="G16" s="208">
        <v>0</v>
      </c>
      <c r="H16" s="206">
        <v>0</v>
      </c>
      <c r="I16" s="207">
        <v>0</v>
      </c>
      <c r="J16" s="207">
        <v>0</v>
      </c>
      <c r="K16" s="208">
        <v>0</v>
      </c>
      <c r="L16" s="206">
        <v>0</v>
      </c>
      <c r="M16" s="207">
        <v>0</v>
      </c>
      <c r="N16" s="207">
        <v>0</v>
      </c>
      <c r="O16" s="208">
        <v>0</v>
      </c>
      <c r="P16" s="206">
        <v>0</v>
      </c>
      <c r="Q16" s="207">
        <v>0</v>
      </c>
      <c r="R16" s="207">
        <v>0</v>
      </c>
      <c r="S16" s="208">
        <v>0</v>
      </c>
      <c r="T16" s="206">
        <v>0</v>
      </c>
      <c r="U16" s="207">
        <v>0</v>
      </c>
      <c r="V16" s="207">
        <v>0</v>
      </c>
      <c r="W16" s="208">
        <v>0</v>
      </c>
    </row>
    <row r="17" spans="1:23" ht="29.1" customHeight="1" thickBot="1">
      <c r="A17" s="559" t="s">
        <v>247</v>
      </c>
      <c r="B17" s="560"/>
      <c r="C17" s="561"/>
      <c r="D17" s="209">
        <v>0</v>
      </c>
      <c r="E17" s="210">
        <v>0</v>
      </c>
      <c r="F17" s="210">
        <v>0</v>
      </c>
      <c r="G17" s="211">
        <v>0</v>
      </c>
      <c r="H17" s="209">
        <v>0</v>
      </c>
      <c r="I17" s="210">
        <v>0</v>
      </c>
      <c r="J17" s="210">
        <v>0</v>
      </c>
      <c r="K17" s="211">
        <v>0</v>
      </c>
      <c r="L17" s="209">
        <v>0</v>
      </c>
      <c r="M17" s="210">
        <v>0</v>
      </c>
      <c r="N17" s="210">
        <v>0</v>
      </c>
      <c r="O17" s="211">
        <v>0</v>
      </c>
      <c r="P17" s="209">
        <v>0</v>
      </c>
      <c r="Q17" s="210">
        <v>0</v>
      </c>
      <c r="R17" s="210">
        <v>0</v>
      </c>
      <c r="S17" s="211">
        <v>0</v>
      </c>
      <c r="T17" s="209">
        <v>0</v>
      </c>
      <c r="U17" s="210">
        <v>0</v>
      </c>
      <c r="V17" s="210">
        <v>0</v>
      </c>
      <c r="W17" s="211">
        <v>0</v>
      </c>
    </row>
    <row r="18" spans="1:23" ht="29.1" customHeight="1">
      <c r="A18" s="548" t="s">
        <v>340</v>
      </c>
      <c r="B18" s="549"/>
      <c r="C18" s="549"/>
      <c r="D18" s="212">
        <v>0</v>
      </c>
      <c r="E18" s="213">
        <v>0</v>
      </c>
      <c r="F18" s="213">
        <v>0</v>
      </c>
      <c r="G18" s="214">
        <v>0</v>
      </c>
      <c r="H18" s="212">
        <v>0</v>
      </c>
      <c r="I18" s="213">
        <v>0</v>
      </c>
      <c r="J18" s="213">
        <v>0</v>
      </c>
      <c r="K18" s="214">
        <v>0</v>
      </c>
      <c r="L18" s="212">
        <v>0</v>
      </c>
      <c r="M18" s="213">
        <v>0</v>
      </c>
      <c r="N18" s="213">
        <v>0</v>
      </c>
      <c r="O18" s="214">
        <v>0</v>
      </c>
      <c r="P18" s="212">
        <v>0</v>
      </c>
      <c r="Q18" s="213">
        <v>0</v>
      </c>
      <c r="R18" s="213">
        <v>0</v>
      </c>
      <c r="S18" s="214">
        <v>0</v>
      </c>
      <c r="T18" s="212">
        <v>0</v>
      </c>
      <c r="U18" s="213">
        <v>0</v>
      </c>
      <c r="V18" s="213">
        <v>0</v>
      </c>
      <c r="W18" s="214">
        <v>0</v>
      </c>
    </row>
    <row r="19" spans="1:23" ht="29.1" customHeight="1" thickBot="1">
      <c r="A19" s="559" t="s">
        <v>247</v>
      </c>
      <c r="B19" s="560"/>
      <c r="C19" s="561"/>
      <c r="D19" s="209">
        <v>0</v>
      </c>
      <c r="E19" s="210">
        <v>0</v>
      </c>
      <c r="F19" s="210">
        <v>0</v>
      </c>
      <c r="G19" s="211">
        <v>0</v>
      </c>
      <c r="H19" s="209">
        <v>0</v>
      </c>
      <c r="I19" s="210">
        <v>0</v>
      </c>
      <c r="J19" s="210">
        <v>0</v>
      </c>
      <c r="K19" s="211">
        <v>0</v>
      </c>
      <c r="L19" s="209">
        <v>0</v>
      </c>
      <c r="M19" s="210">
        <v>0</v>
      </c>
      <c r="N19" s="210">
        <v>0</v>
      </c>
      <c r="O19" s="211">
        <v>0</v>
      </c>
      <c r="P19" s="209">
        <v>0</v>
      </c>
      <c r="Q19" s="210">
        <v>0</v>
      </c>
      <c r="R19" s="210">
        <v>0</v>
      </c>
      <c r="S19" s="211">
        <v>0</v>
      </c>
      <c r="T19" s="209">
        <v>0</v>
      </c>
      <c r="U19" s="210">
        <v>0</v>
      </c>
      <c r="V19" s="210">
        <v>0</v>
      </c>
      <c r="W19" s="211">
        <v>0</v>
      </c>
    </row>
    <row r="20" spans="1:23" ht="29.1" customHeight="1">
      <c r="A20" s="562" t="s">
        <v>324</v>
      </c>
      <c r="B20" s="563"/>
      <c r="C20" s="563"/>
      <c r="D20" s="206">
        <v>0</v>
      </c>
      <c r="E20" s="207">
        <v>0</v>
      </c>
      <c r="F20" s="207">
        <v>0</v>
      </c>
      <c r="G20" s="208">
        <v>0</v>
      </c>
      <c r="H20" s="206">
        <v>0</v>
      </c>
      <c r="I20" s="207">
        <v>0</v>
      </c>
      <c r="J20" s="207">
        <v>0</v>
      </c>
      <c r="K20" s="208">
        <v>0</v>
      </c>
      <c r="L20" s="206">
        <v>0</v>
      </c>
      <c r="M20" s="207">
        <v>0</v>
      </c>
      <c r="N20" s="207">
        <v>0</v>
      </c>
      <c r="O20" s="208">
        <v>0</v>
      </c>
      <c r="P20" s="206">
        <v>0</v>
      </c>
      <c r="Q20" s="207">
        <v>0</v>
      </c>
      <c r="R20" s="207">
        <v>0</v>
      </c>
      <c r="S20" s="208">
        <v>0</v>
      </c>
      <c r="T20" s="206">
        <v>0</v>
      </c>
      <c r="U20" s="207">
        <v>0</v>
      </c>
      <c r="V20" s="207">
        <v>0</v>
      </c>
      <c r="W20" s="208">
        <v>0</v>
      </c>
    </row>
    <row r="21" spans="1:23" ht="29.1" customHeight="1" thickBot="1">
      <c r="A21" s="559" t="s">
        <v>247</v>
      </c>
      <c r="B21" s="560"/>
      <c r="C21" s="561"/>
      <c r="D21" s="209">
        <v>0</v>
      </c>
      <c r="E21" s="210">
        <v>0</v>
      </c>
      <c r="F21" s="210">
        <v>0</v>
      </c>
      <c r="G21" s="211">
        <v>0</v>
      </c>
      <c r="H21" s="209">
        <v>0</v>
      </c>
      <c r="I21" s="210">
        <v>0</v>
      </c>
      <c r="J21" s="210">
        <v>0</v>
      </c>
      <c r="K21" s="211">
        <v>0</v>
      </c>
      <c r="L21" s="209">
        <v>0</v>
      </c>
      <c r="M21" s="210">
        <v>0</v>
      </c>
      <c r="N21" s="210">
        <v>0</v>
      </c>
      <c r="O21" s="211">
        <v>0</v>
      </c>
      <c r="P21" s="209">
        <v>0</v>
      </c>
      <c r="Q21" s="210">
        <v>0</v>
      </c>
      <c r="R21" s="210">
        <v>0</v>
      </c>
      <c r="S21" s="211">
        <v>0</v>
      </c>
      <c r="T21" s="209">
        <v>0</v>
      </c>
      <c r="U21" s="210">
        <v>0</v>
      </c>
      <c r="V21" s="210">
        <v>0</v>
      </c>
      <c r="W21" s="211">
        <v>0</v>
      </c>
    </row>
    <row r="22" spans="1:23" ht="29.1" customHeight="1">
      <c r="A22" s="562" t="s">
        <v>325</v>
      </c>
      <c r="B22" s="563"/>
      <c r="C22" s="563"/>
      <c r="D22" s="206">
        <v>0</v>
      </c>
      <c r="E22" s="207">
        <v>0</v>
      </c>
      <c r="F22" s="207">
        <v>0</v>
      </c>
      <c r="G22" s="208">
        <v>0</v>
      </c>
      <c r="H22" s="206">
        <v>0</v>
      </c>
      <c r="I22" s="207">
        <v>0</v>
      </c>
      <c r="J22" s="207">
        <v>0</v>
      </c>
      <c r="K22" s="208">
        <v>0</v>
      </c>
      <c r="L22" s="206">
        <v>0</v>
      </c>
      <c r="M22" s="207">
        <v>0</v>
      </c>
      <c r="N22" s="207">
        <v>0</v>
      </c>
      <c r="O22" s="208">
        <v>0</v>
      </c>
      <c r="P22" s="206">
        <v>0</v>
      </c>
      <c r="Q22" s="207">
        <v>0</v>
      </c>
      <c r="R22" s="207">
        <v>0</v>
      </c>
      <c r="S22" s="208">
        <v>0</v>
      </c>
      <c r="T22" s="206">
        <v>0</v>
      </c>
      <c r="U22" s="207">
        <v>0</v>
      </c>
      <c r="V22" s="207">
        <v>0</v>
      </c>
      <c r="W22" s="208">
        <v>0</v>
      </c>
    </row>
    <row r="23" spans="1:23" ht="29.1" customHeight="1" thickBot="1">
      <c r="A23" s="559" t="s">
        <v>247</v>
      </c>
      <c r="B23" s="560"/>
      <c r="C23" s="561"/>
      <c r="D23" s="215">
        <v>0</v>
      </c>
      <c r="E23" s="216">
        <v>0</v>
      </c>
      <c r="F23" s="216">
        <v>0</v>
      </c>
      <c r="G23" s="217">
        <v>0</v>
      </c>
      <c r="H23" s="215">
        <v>0</v>
      </c>
      <c r="I23" s="216">
        <v>0</v>
      </c>
      <c r="J23" s="216">
        <v>0</v>
      </c>
      <c r="K23" s="217">
        <v>0</v>
      </c>
      <c r="L23" s="215">
        <v>0</v>
      </c>
      <c r="M23" s="216">
        <v>0</v>
      </c>
      <c r="N23" s="216">
        <v>0</v>
      </c>
      <c r="O23" s="217">
        <v>0</v>
      </c>
      <c r="P23" s="215">
        <v>0</v>
      </c>
      <c r="Q23" s="216">
        <v>0</v>
      </c>
      <c r="R23" s="216">
        <v>0</v>
      </c>
      <c r="S23" s="217">
        <v>0</v>
      </c>
      <c r="T23" s="215">
        <v>0</v>
      </c>
      <c r="U23" s="216">
        <v>0</v>
      </c>
      <c r="V23" s="216">
        <v>0</v>
      </c>
      <c r="W23" s="218">
        <v>0</v>
      </c>
    </row>
    <row r="24" spans="1:23" ht="23.1" customHeight="1" thickBot="1">
      <c r="A24" s="550" t="s">
        <v>248</v>
      </c>
      <c r="B24" s="551"/>
      <c r="C24" s="551"/>
      <c r="D24" s="417">
        <f>D16+D18+D20+D22</f>
        <v>0</v>
      </c>
      <c r="E24" s="417">
        <f>E16+E18+E20+E22</f>
        <v>0</v>
      </c>
      <c r="F24" s="417">
        <f>F16+F18+F20+F22</f>
        <v>0</v>
      </c>
      <c r="G24" s="417">
        <f>G16+G18+G20+G22</f>
        <v>0</v>
      </c>
      <c r="H24" s="417">
        <f>H16+H18+H20+H22</f>
        <v>0</v>
      </c>
      <c r="I24" s="417">
        <f>I16+I18+I20+I22</f>
        <v>0</v>
      </c>
      <c r="J24" s="417">
        <f>J16+J18+J20+J22</f>
        <v>0</v>
      </c>
      <c r="K24" s="417">
        <f>K16+K18+K20+K22</f>
        <v>0</v>
      </c>
      <c r="L24" s="417">
        <f>L16+L18+L20+L22</f>
        <v>0</v>
      </c>
      <c r="M24" s="417">
        <f>M16+M18+M20+M22</f>
        <v>0</v>
      </c>
      <c r="N24" s="417">
        <f>N16+N18+N20+N22</f>
        <v>0</v>
      </c>
      <c r="O24" s="417">
        <f>O16+O18+O20+O22</f>
        <v>0</v>
      </c>
      <c r="P24" s="417">
        <f>P16+P18+P20+P22</f>
        <v>0</v>
      </c>
      <c r="Q24" s="417">
        <f>Q16+Q18+Q20+Q22</f>
        <v>0</v>
      </c>
      <c r="R24" s="417">
        <f>R16+R18+R20+R22</f>
        <v>0</v>
      </c>
      <c r="S24" s="417">
        <f>S16+S18+S20+S22</f>
        <v>0</v>
      </c>
      <c r="T24" s="417">
        <f>T16+T18+T20+T22</f>
        <v>0</v>
      </c>
      <c r="U24" s="417">
        <f>U16+U18+U20+U22</f>
        <v>0</v>
      </c>
      <c r="V24" s="417">
        <f>V16+V18+V20+V22</f>
        <v>0</v>
      </c>
      <c r="W24" s="418">
        <f>W16+W18+W20+W22</f>
        <v>0</v>
      </c>
    </row>
    <row r="25" spans="1:23" ht="15.75" thickBot="1">
      <c r="A25" s="552"/>
      <c r="B25" s="553"/>
      <c r="C25" s="553"/>
      <c r="D25" s="555"/>
      <c r="E25" s="555"/>
      <c r="F25" s="555"/>
      <c r="G25" s="555"/>
      <c r="H25" s="555"/>
      <c r="I25" s="555"/>
      <c r="J25" s="555"/>
      <c r="K25" s="555"/>
      <c r="L25" s="555"/>
      <c r="M25" s="555"/>
      <c r="N25" s="555"/>
      <c r="O25" s="555"/>
      <c r="P25" s="555"/>
      <c r="Q25" s="555"/>
      <c r="R25" s="555"/>
      <c r="S25" s="555"/>
      <c r="T25" s="555"/>
      <c r="U25" s="555"/>
      <c r="V25" s="555"/>
      <c r="W25" s="556"/>
    </row>
    <row r="26" spans="1:23" ht="27.6" customHeight="1">
      <c r="A26" s="564" t="s">
        <v>327</v>
      </c>
      <c r="B26" s="565"/>
      <c r="C26" s="565"/>
      <c r="D26" s="123">
        <f>(D16-D17)/13</f>
        <v>0</v>
      </c>
      <c r="E26" s="124">
        <f>(E16-E17)/13</f>
        <v>0</v>
      </c>
      <c r="F26" s="124">
        <f>(F16-F17)/13</f>
        <v>0</v>
      </c>
      <c r="G26" s="250">
        <f>(G16-G17)/13</f>
        <v>0</v>
      </c>
      <c r="H26" s="123">
        <f>(H16-H17)/13</f>
        <v>0</v>
      </c>
      <c r="I26" s="124">
        <f>(I16-I17)/13</f>
        <v>0</v>
      </c>
      <c r="J26" s="124">
        <f>(J16-J17)/13</f>
        <v>0</v>
      </c>
      <c r="K26" s="250">
        <f>(K16-K17)/13</f>
        <v>0</v>
      </c>
      <c r="L26" s="123">
        <f>(L16-L17)/13</f>
        <v>0</v>
      </c>
      <c r="M26" s="124">
        <f>(M16-M17)/13</f>
        <v>0</v>
      </c>
      <c r="N26" s="124">
        <f>(N16-N17)/13</f>
        <v>0</v>
      </c>
      <c r="O26" s="250">
        <f>(O16-O17)/13</f>
        <v>0</v>
      </c>
      <c r="P26" s="123">
        <f>(P16-P17)/13</f>
        <v>0</v>
      </c>
      <c r="Q26" s="124">
        <f>(Q16-Q17)/13</f>
        <v>0</v>
      </c>
      <c r="R26" s="124">
        <f>(R16-R17)/13</f>
        <v>0</v>
      </c>
      <c r="S26" s="250">
        <f>(S16-S17)/13</f>
        <v>0</v>
      </c>
      <c r="T26" s="123">
        <f>(T16-T17)/13</f>
        <v>0</v>
      </c>
      <c r="U26" s="124">
        <f>(U16-U17)/13</f>
        <v>0</v>
      </c>
      <c r="V26" s="124">
        <f>(V16-V17)/13</f>
        <v>0</v>
      </c>
      <c r="W26" s="125">
        <f>(W16-W17)/13</f>
        <v>0</v>
      </c>
    </row>
    <row r="27" spans="1:23" ht="27.6" customHeight="1">
      <c r="A27" s="557" t="s">
        <v>328</v>
      </c>
      <c r="B27" s="558"/>
      <c r="C27" s="558"/>
      <c r="D27" s="126">
        <f>(D16-D17)/8</f>
        <v>0</v>
      </c>
      <c r="E27" s="127">
        <f>(E16-E17)/8</f>
        <v>0</v>
      </c>
      <c r="F27" s="127">
        <f>(F16-F17)/8</f>
        <v>0</v>
      </c>
      <c r="G27" s="251">
        <f>(G16-G17)/8</f>
        <v>0</v>
      </c>
      <c r="H27" s="126">
        <f>(H16-H17)/8</f>
        <v>0</v>
      </c>
      <c r="I27" s="127">
        <f>(I16-I17)/8</f>
        <v>0</v>
      </c>
      <c r="J27" s="127">
        <f>(J16-J17)/8</f>
        <v>0</v>
      </c>
      <c r="K27" s="251">
        <f>(K16-K17)/8</f>
        <v>0</v>
      </c>
      <c r="L27" s="126">
        <f>(L16-L17)/8</f>
        <v>0</v>
      </c>
      <c r="M27" s="127">
        <f>(M16-M17)/8</f>
        <v>0</v>
      </c>
      <c r="N27" s="127">
        <f>(N16-N17)/8</f>
        <v>0</v>
      </c>
      <c r="O27" s="251">
        <f>(O16-O17)/8</f>
        <v>0</v>
      </c>
      <c r="P27" s="126">
        <f>(P16-P17)/8</f>
        <v>0</v>
      </c>
      <c r="Q27" s="127">
        <f>(Q16-Q17)/8</f>
        <v>0</v>
      </c>
      <c r="R27" s="127">
        <f>(R16-R17)/8</f>
        <v>0</v>
      </c>
      <c r="S27" s="251">
        <f>(S16-S17)/8</f>
        <v>0</v>
      </c>
      <c r="T27" s="126">
        <f>(T16-T17)/8</f>
        <v>0</v>
      </c>
      <c r="U27" s="127">
        <f>(U16-U17)/8</f>
        <v>0</v>
      </c>
      <c r="V27" s="127">
        <f>(V16-V17)/8</f>
        <v>0</v>
      </c>
      <c r="W27" s="128">
        <f>(W16-W17)/8</f>
        <v>0</v>
      </c>
    </row>
    <row r="28" spans="1:23" ht="23.1" customHeight="1">
      <c r="A28" s="557" t="s">
        <v>341</v>
      </c>
      <c r="B28" s="558"/>
      <c r="C28" s="558"/>
      <c r="D28" s="126">
        <f>(D18-D19)/5</f>
        <v>0</v>
      </c>
      <c r="E28" s="127">
        <f>(E18-E19)/5</f>
        <v>0</v>
      </c>
      <c r="F28" s="127">
        <f>(F18-F19)/5</f>
        <v>0</v>
      </c>
      <c r="G28" s="251">
        <f>(G18-G19)/5</f>
        <v>0</v>
      </c>
      <c r="H28" s="126">
        <f>(H18-H19)/5</f>
        <v>0</v>
      </c>
      <c r="I28" s="127">
        <f>(I18-I19)/5</f>
        <v>0</v>
      </c>
      <c r="J28" s="127">
        <f>(J18-J19)/5</f>
        <v>0</v>
      </c>
      <c r="K28" s="251">
        <f>(K18-K19)/5</f>
        <v>0</v>
      </c>
      <c r="L28" s="126">
        <f>(L18-L19)/5</f>
        <v>0</v>
      </c>
      <c r="M28" s="127">
        <f>(M18-M19)/5</f>
        <v>0</v>
      </c>
      <c r="N28" s="127">
        <f>(N18-N19)/5</f>
        <v>0</v>
      </c>
      <c r="O28" s="251">
        <f>(O18-O19)/5</f>
        <v>0</v>
      </c>
      <c r="P28" s="126">
        <f>(P18-P19)/5</f>
        <v>0</v>
      </c>
      <c r="Q28" s="127">
        <f>(Q18-Q19)/5</f>
        <v>0</v>
      </c>
      <c r="R28" s="127">
        <f>(R18-R19)/5</f>
        <v>0</v>
      </c>
      <c r="S28" s="251">
        <f>(S18-S19)/5</f>
        <v>0</v>
      </c>
      <c r="T28" s="126">
        <f>(T18-T19)/5</f>
        <v>0</v>
      </c>
      <c r="U28" s="127">
        <f>(U18-U19)/5</f>
        <v>0</v>
      </c>
      <c r="V28" s="127">
        <f>(V18-V19)/5</f>
        <v>0</v>
      </c>
      <c r="W28" s="128">
        <f>(W18-W19)/5</f>
        <v>0</v>
      </c>
    </row>
    <row r="29" spans="1:23" ht="23.1" customHeight="1">
      <c r="A29" s="557" t="s">
        <v>329</v>
      </c>
      <c r="B29" s="558"/>
      <c r="C29" s="558"/>
      <c r="D29" s="126">
        <f>((D20+D22)-(D21+D23))/3</f>
        <v>0</v>
      </c>
      <c r="E29" s="127">
        <f>((E20+E22)-(E21+E23))/3</f>
        <v>0</v>
      </c>
      <c r="F29" s="127">
        <f>((F20+F22)-(F21+F23))/3</f>
        <v>0</v>
      </c>
      <c r="G29" s="251">
        <f>((G20+G22)-(G21+G23))/3</f>
        <v>0</v>
      </c>
      <c r="H29" s="126">
        <f>((H20+H22)-(H21+H23))/3</f>
        <v>0</v>
      </c>
      <c r="I29" s="127">
        <f>((I20+I22)-(I21+I23))/3</f>
        <v>0</v>
      </c>
      <c r="J29" s="127">
        <f>((J20+J22)-(J21+J23))/3</f>
        <v>0</v>
      </c>
      <c r="K29" s="251">
        <f>((K20+K22)-(K21+K23))/3</f>
        <v>0</v>
      </c>
      <c r="L29" s="126">
        <f>((L20+L22)-(L21+L23))/3</f>
        <v>0</v>
      </c>
      <c r="M29" s="127">
        <f>((M20+M22)-(M21+M23))/3</f>
        <v>0</v>
      </c>
      <c r="N29" s="127">
        <f>((N20+N22)-(N21+N23))/3</f>
        <v>0</v>
      </c>
      <c r="O29" s="251">
        <f>((O20+O22)-(O21+O23))/3</f>
        <v>0</v>
      </c>
      <c r="P29" s="126">
        <f>((P20+P22)-(P21+P23))/3</f>
        <v>0</v>
      </c>
      <c r="Q29" s="127">
        <f>((Q20+Q22)-(Q21+Q23))/3</f>
        <v>0</v>
      </c>
      <c r="R29" s="127">
        <f>((R20+R22)-(R21+R23))/3</f>
        <v>0</v>
      </c>
      <c r="S29" s="251">
        <f>((S20+S22)-(S21+S23))/3</f>
        <v>0</v>
      </c>
      <c r="T29" s="126">
        <f>((T20+T22)-(T21+T23))/3</f>
        <v>0</v>
      </c>
      <c r="U29" s="127">
        <f>((U20+U22)-(U21+U23))/3</f>
        <v>0</v>
      </c>
      <c r="V29" s="127">
        <f>((V20+V22)-(V21+V23))/3</f>
        <v>0</v>
      </c>
      <c r="W29" s="128">
        <f>((W20+W22)-(W21+W23))/3</f>
        <v>0</v>
      </c>
    </row>
    <row r="30" spans="1:23" ht="23.1" customHeight="1" thickBot="1">
      <c r="A30" s="566" t="s">
        <v>249</v>
      </c>
      <c r="B30" s="566"/>
      <c r="C30" s="566"/>
      <c r="D30" s="247">
        <f>D17+D19+D21+D23</f>
        <v>0</v>
      </c>
      <c r="E30" s="248">
        <f>E17+E19+E21+E23</f>
        <v>0</v>
      </c>
      <c r="F30" s="248">
        <f>F17+F19+F21+F23</f>
        <v>0</v>
      </c>
      <c r="G30" s="252">
        <f>G17+G19+G21+G23</f>
        <v>0</v>
      </c>
      <c r="H30" s="247">
        <f>H17+H19+H21+H23</f>
        <v>0</v>
      </c>
      <c r="I30" s="248">
        <f>I17+I19+I21+I23</f>
        <v>0</v>
      </c>
      <c r="J30" s="248">
        <f>J17+J19+J21+J23</f>
        <v>0</v>
      </c>
      <c r="K30" s="252">
        <f>K17+K19+K21+K23</f>
        <v>0</v>
      </c>
      <c r="L30" s="247">
        <f>L17+L19+L21+L23</f>
        <v>0</v>
      </c>
      <c r="M30" s="248">
        <f>M17+M19+M21+M23</f>
        <v>0</v>
      </c>
      <c r="N30" s="248">
        <f>N17+N19+N21+N23</f>
        <v>0</v>
      </c>
      <c r="O30" s="252">
        <f>O17+O19+O21+O23</f>
        <v>0</v>
      </c>
      <c r="P30" s="247">
        <f>P17+P19+P21+P23</f>
        <v>0</v>
      </c>
      <c r="Q30" s="248">
        <f>Q17+Q19+Q21+Q23</f>
        <v>0</v>
      </c>
      <c r="R30" s="248">
        <f>R17+R19+R21+R23</f>
        <v>0</v>
      </c>
      <c r="S30" s="252">
        <f>S17+S19+S21+S23</f>
        <v>0</v>
      </c>
      <c r="T30" s="247">
        <f>T17+T19+T21+T23</f>
        <v>0</v>
      </c>
      <c r="U30" s="248">
        <f>U17+U19+U21+U23</f>
        <v>0</v>
      </c>
      <c r="V30" s="248">
        <f>V17+V19+V21+V23</f>
        <v>0</v>
      </c>
      <c r="W30" s="249">
        <f>W17+W19+W21+W23</f>
        <v>0</v>
      </c>
    </row>
    <row r="31" spans="1:23" ht="29.1" customHeight="1" thickBot="1">
      <c r="A31" s="544" t="s">
        <v>250</v>
      </c>
      <c r="B31" s="545"/>
      <c r="C31" s="545"/>
      <c r="D31" s="395">
        <f>SUM(D28:D30)+D26</f>
        <v>0</v>
      </c>
      <c r="E31" s="396">
        <f>SUM(E28:E30)+E26</f>
        <v>0</v>
      </c>
      <c r="F31" s="396">
        <f>SUM(F28:F30)+F26</f>
        <v>0</v>
      </c>
      <c r="G31" s="397">
        <f>SUM(G28:G30)+G26</f>
        <v>0</v>
      </c>
      <c r="H31" s="395">
        <f>H26+H28+H29+H30</f>
        <v>0</v>
      </c>
      <c r="I31" s="396">
        <f>I26+I28+I29+I30</f>
        <v>0</v>
      </c>
      <c r="J31" s="396">
        <f>J26+J28+J29+J30</f>
        <v>0</v>
      </c>
      <c r="K31" s="397">
        <f>K26+K28+K29+K30</f>
        <v>0</v>
      </c>
      <c r="L31" s="395">
        <f>L26+L28+L29+L30</f>
        <v>0</v>
      </c>
      <c r="M31" s="396">
        <f>M26+M28+M29+M30</f>
        <v>0</v>
      </c>
      <c r="N31" s="396">
        <f>N26+N28+N29+N30</f>
        <v>0</v>
      </c>
      <c r="O31" s="397">
        <f>O26+O28+O29+O30</f>
        <v>0</v>
      </c>
      <c r="P31" s="395">
        <f>P26+P28+P29+P30</f>
        <v>0</v>
      </c>
      <c r="Q31" s="396">
        <f>Q26+Q28+Q29+Q30</f>
        <v>0</v>
      </c>
      <c r="R31" s="396">
        <f>R26+R28+R29+R30</f>
        <v>0</v>
      </c>
      <c r="S31" s="397">
        <f>S26+S28+S29+S30</f>
        <v>0</v>
      </c>
      <c r="T31" s="395">
        <f>T26+T28+T29+T30</f>
        <v>0</v>
      </c>
      <c r="U31" s="396">
        <f>U26+U28+U29+U30</f>
        <v>0</v>
      </c>
      <c r="V31" s="396">
        <f>V26+V28+V29+V30</f>
        <v>0</v>
      </c>
      <c r="W31" s="397">
        <f>W26+W28+W29+W30</f>
        <v>0</v>
      </c>
    </row>
    <row r="32" spans="1:23" ht="29.1" customHeight="1" thickBot="1">
      <c r="A32" s="544" t="s">
        <v>251</v>
      </c>
      <c r="B32" s="545"/>
      <c r="C32" s="545"/>
      <c r="D32" s="398">
        <f>SUM(D27:D30)</f>
        <v>0</v>
      </c>
      <c r="E32" s="399">
        <f>SUM(E27:E30)</f>
        <v>0</v>
      </c>
      <c r="F32" s="399">
        <f>SUM(F27:F30)</f>
        <v>0</v>
      </c>
      <c r="G32" s="400">
        <f>SUM(G27:G30)</f>
        <v>0</v>
      </c>
      <c r="H32" s="398">
        <f>SUM(H27:H30)</f>
        <v>0</v>
      </c>
      <c r="I32" s="399">
        <f>SUM(I27:I30)</f>
        <v>0</v>
      </c>
      <c r="J32" s="399">
        <f>SUM(J27:J30)</f>
        <v>0</v>
      </c>
      <c r="K32" s="400">
        <f>SUM(K27:K30)</f>
        <v>0</v>
      </c>
      <c r="L32" s="398">
        <f>SUM(L27:L30)</f>
        <v>0</v>
      </c>
      <c r="M32" s="399">
        <f>SUM(M27:M30)</f>
        <v>0</v>
      </c>
      <c r="N32" s="399">
        <f>SUM(N27:N30)</f>
        <v>0</v>
      </c>
      <c r="O32" s="400">
        <f>SUM(O27:O30)</f>
        <v>0</v>
      </c>
      <c r="P32" s="398">
        <f>SUM(P27:P30)</f>
        <v>0</v>
      </c>
      <c r="Q32" s="399">
        <f>SUM(Q27:Q30)</f>
        <v>0</v>
      </c>
      <c r="R32" s="399">
        <f>SUM(R27:R30)</f>
        <v>0</v>
      </c>
      <c r="S32" s="400">
        <f>SUM(S27:S30)</f>
        <v>0</v>
      </c>
      <c r="T32" s="398">
        <f>SUM(T27:T30)</f>
        <v>0</v>
      </c>
      <c r="U32" s="399">
        <f>SUM(U27:U30)</f>
        <v>0</v>
      </c>
      <c r="V32" s="399">
        <f>SUM(V27:V30)</f>
        <v>0</v>
      </c>
      <c r="W32" s="400">
        <f>SUM(W27:W30)</f>
        <v>0</v>
      </c>
    </row>
    <row r="33" spans="1:23" customHeight="1" thickBot="1">
      <c r="A33" s="552"/>
      <c r="B33" s="553"/>
      <c r="C33" s="553"/>
      <c r="D33" s="553"/>
      <c r="E33" s="553"/>
      <c r="F33" s="553"/>
      <c r="G33" s="553"/>
      <c r="H33" s="553"/>
      <c r="I33" s="553"/>
      <c r="J33" s="553"/>
      <c r="K33" s="553"/>
      <c r="L33" s="553"/>
      <c r="M33" s="553"/>
      <c r="N33" s="553"/>
      <c r="O33" s="553"/>
      <c r="P33" s="553"/>
      <c r="Q33" s="553"/>
      <c r="R33" s="553"/>
      <c r="S33" s="553"/>
      <c r="T33" s="553"/>
      <c r="U33" s="553"/>
      <c r="V33" s="553"/>
      <c r="W33" s="554"/>
    </row>
    <row r="34" spans="1:23" ht="28.5" customHeight="1" thickBot="1">
      <c r="A34" s="570" t="s">
        <v>331</v>
      </c>
      <c r="B34" s="571"/>
      <c r="C34" s="571"/>
      <c r="D34" s="571"/>
      <c r="E34" s="571"/>
      <c r="F34" s="571"/>
      <c r="G34" s="571"/>
      <c r="H34" s="571"/>
      <c r="I34" s="571"/>
      <c r="J34" s="571"/>
      <c r="K34" s="571"/>
      <c r="L34" s="571"/>
      <c r="M34" s="571"/>
      <c r="N34" s="571"/>
      <c r="O34" s="571"/>
      <c r="P34" s="571"/>
      <c r="Q34" s="571"/>
      <c r="R34" s="571"/>
      <c r="S34" s="571"/>
      <c r="T34" s="571"/>
      <c r="U34" s="571"/>
      <c r="V34" s="571"/>
      <c r="W34" s="572"/>
    </row>
    <row r="35" spans="1:23" ht="24.95" customHeight="1">
      <c r="A35" s="582" t="s">
        <v>252</v>
      </c>
      <c r="B35" s="583"/>
      <c r="C35" s="584"/>
      <c r="D35" s="567" t="s">
        <v>203</v>
      </c>
      <c r="E35" s="568"/>
      <c r="F35" s="568"/>
      <c r="G35" s="569"/>
      <c r="H35" s="567" t="s">
        <v>204</v>
      </c>
      <c r="I35" s="568"/>
      <c r="J35" s="568"/>
      <c r="K35" s="569"/>
      <c r="L35" s="567" t="s">
        <v>205</v>
      </c>
      <c r="M35" s="568"/>
      <c r="N35" s="568"/>
      <c r="O35" s="569"/>
      <c r="P35" s="567" t="s">
        <v>206</v>
      </c>
      <c r="Q35" s="568"/>
      <c r="R35" s="568"/>
      <c r="S35" s="569"/>
      <c r="T35" s="567" t="s">
        <v>207</v>
      </c>
      <c r="U35" s="568"/>
      <c r="V35" s="568"/>
      <c r="W35" s="569"/>
    </row>
    <row r="36" spans="1:28" ht="23.1" customHeight="1" thickBot="1">
      <c r="A36" s="408" t="s">
        <v>253</v>
      </c>
      <c r="B36" s="409" t="s">
        <v>254</v>
      </c>
      <c r="C36" s="410" t="s">
        <v>255</v>
      </c>
      <c r="D36" s="413" t="s">
        <v>210</v>
      </c>
      <c r="E36" s="414" t="s">
        <v>211</v>
      </c>
      <c r="F36" s="415" t="s">
        <v>212</v>
      </c>
      <c r="G36" s="416" t="s">
        <v>213</v>
      </c>
      <c r="H36" s="413" t="s">
        <v>210</v>
      </c>
      <c r="I36" s="414" t="s">
        <v>211</v>
      </c>
      <c r="J36" s="415" t="s">
        <v>212</v>
      </c>
      <c r="K36" s="416" t="s">
        <v>213</v>
      </c>
      <c r="L36" s="413" t="s">
        <v>210</v>
      </c>
      <c r="M36" s="414" t="s">
        <v>211</v>
      </c>
      <c r="N36" s="415" t="s">
        <v>212</v>
      </c>
      <c r="O36" s="416" t="s">
        <v>213</v>
      </c>
      <c r="P36" s="413" t="s">
        <v>210</v>
      </c>
      <c r="Q36" s="414" t="s">
        <v>211</v>
      </c>
      <c r="R36" s="415" t="s">
        <v>212</v>
      </c>
      <c r="S36" s="416" t="s">
        <v>213</v>
      </c>
      <c r="T36" s="413" t="s">
        <v>210</v>
      </c>
      <c r="U36" s="414" t="s">
        <v>211</v>
      </c>
      <c r="V36" s="415" t="s">
        <v>212</v>
      </c>
      <c r="W36" s="416" t="s">
        <v>213</v>
      </c>
      <c r="AB36" s="4" t="s">
        <v>21</v>
      </c>
    </row>
    <row r="37" spans="1:28" ht="23.1" customHeight="1">
      <c r="A37" s="405"/>
      <c r="B37" s="406" t="s">
        <v>24</v>
      </c>
      <c r="C37" s="407"/>
      <c r="D37" s="411"/>
      <c r="E37" s="411"/>
      <c r="F37" s="411"/>
      <c r="G37" s="411"/>
      <c r="H37" s="411"/>
      <c r="I37" s="411"/>
      <c r="J37" s="411"/>
      <c r="K37" s="411"/>
      <c r="L37" s="411"/>
      <c r="M37" s="411"/>
      <c r="N37" s="411"/>
      <c r="O37" s="411"/>
      <c r="P37" s="411"/>
      <c r="Q37" s="411"/>
      <c r="R37" s="411"/>
      <c r="S37" s="411"/>
      <c r="T37" s="411"/>
      <c r="U37" s="411"/>
      <c r="V37" s="411"/>
      <c r="W37" s="412"/>
      <c r="AB37" s="4" t="s">
        <v>330</v>
      </c>
    </row>
    <row r="38" spans="1:28" ht="23.1" customHeight="1">
      <c r="A38" s="219"/>
      <c r="B38" s="220" t="s">
        <v>24</v>
      </c>
      <c r="C38" s="221"/>
      <c r="D38" s="222"/>
      <c r="E38" s="222"/>
      <c r="F38" s="222"/>
      <c r="G38" s="222"/>
      <c r="H38" s="222"/>
      <c r="I38" s="222"/>
      <c r="J38" s="222"/>
      <c r="K38" s="222"/>
      <c r="L38" s="222"/>
      <c r="M38" s="222"/>
      <c r="N38" s="222"/>
      <c r="O38" s="222"/>
      <c r="P38" s="222"/>
      <c r="Q38" s="222"/>
      <c r="R38" s="222"/>
      <c r="S38" s="222"/>
      <c r="T38" s="222"/>
      <c r="U38" s="222"/>
      <c r="V38" s="222"/>
      <c r="W38" s="223"/>
      <c r="AB38" s="4" t="s">
        <v>256</v>
      </c>
    </row>
    <row r="39" spans="1:28" ht="23.1" customHeight="1">
      <c r="A39" s="219"/>
      <c r="B39" s="220" t="s">
        <v>24</v>
      </c>
      <c r="C39" s="221"/>
      <c r="D39" s="222"/>
      <c r="E39" s="222"/>
      <c r="F39" s="222"/>
      <c r="G39" s="222"/>
      <c r="H39" s="222"/>
      <c r="I39" s="222"/>
      <c r="J39" s="222"/>
      <c r="K39" s="222"/>
      <c r="L39" s="222"/>
      <c r="M39" s="222"/>
      <c r="N39" s="222"/>
      <c r="O39" s="222"/>
      <c r="P39" s="222"/>
      <c r="Q39" s="222"/>
      <c r="R39" s="222"/>
      <c r="S39" s="222"/>
      <c r="T39" s="222"/>
      <c r="U39" s="222"/>
      <c r="V39" s="222"/>
      <c r="W39" s="223"/>
      <c r="AB39" s="4" t="s">
        <v>257</v>
      </c>
    </row>
    <row r="40" spans="1:28" ht="23.1" customHeight="1">
      <c r="A40" s="219"/>
      <c r="B40" s="220" t="s">
        <v>24</v>
      </c>
      <c r="C40" s="221"/>
      <c r="D40" s="222"/>
      <c r="E40" s="222"/>
      <c r="F40" s="222"/>
      <c r="G40" s="222"/>
      <c r="H40" s="222"/>
      <c r="I40" s="222"/>
      <c r="J40" s="222"/>
      <c r="K40" s="222"/>
      <c r="L40" s="222"/>
      <c r="M40" s="222"/>
      <c r="N40" s="222"/>
      <c r="O40" s="222"/>
      <c r="P40" s="222"/>
      <c r="Q40" s="222"/>
      <c r="R40" s="222"/>
      <c r="S40" s="222"/>
      <c r="T40" s="222"/>
      <c r="U40" s="222"/>
      <c r="V40" s="222"/>
      <c r="W40" s="223"/>
      <c r="AB40" s="4" t="s">
        <v>258</v>
      </c>
    </row>
    <row r="41" spans="1:28" ht="23.1" customHeight="1">
      <c r="A41" s="219"/>
      <c r="B41" s="220" t="s">
        <v>24</v>
      </c>
      <c r="C41" s="221"/>
      <c r="D41" s="222"/>
      <c r="E41" s="222"/>
      <c r="F41" s="222"/>
      <c r="G41" s="222"/>
      <c r="H41" s="222"/>
      <c r="I41" s="222"/>
      <c r="J41" s="222"/>
      <c r="K41" s="222"/>
      <c r="L41" s="222"/>
      <c r="M41" s="222"/>
      <c r="N41" s="222"/>
      <c r="O41" s="222"/>
      <c r="P41" s="222"/>
      <c r="Q41" s="222"/>
      <c r="R41" s="222"/>
      <c r="S41" s="222"/>
      <c r="T41" s="222"/>
      <c r="U41" s="222"/>
      <c r="V41" s="222"/>
      <c r="W41" s="223"/>
      <c r="AB41" s="4" t="s">
        <v>259</v>
      </c>
    </row>
    <row r="42" spans="1:28" ht="23.1" customHeight="1">
      <c r="A42" s="219"/>
      <c r="B42" s="220" t="s">
        <v>24</v>
      </c>
      <c r="C42" s="221"/>
      <c r="D42" s="222"/>
      <c r="E42" s="222"/>
      <c r="F42" s="222"/>
      <c r="G42" s="222"/>
      <c r="H42" s="222"/>
      <c r="I42" s="222"/>
      <c r="J42" s="222"/>
      <c r="K42" s="222"/>
      <c r="L42" s="222"/>
      <c r="M42" s="222"/>
      <c r="N42" s="222"/>
      <c r="O42" s="222"/>
      <c r="P42" s="222"/>
      <c r="Q42" s="222"/>
      <c r="R42" s="222"/>
      <c r="S42" s="222"/>
      <c r="T42" s="222"/>
      <c r="U42" s="222"/>
      <c r="V42" s="222"/>
      <c r="W42" s="223"/>
      <c r="AB42" s="4" t="s">
        <v>24</v>
      </c>
    </row>
    <row r="43" spans="1:23" ht="23.1" customHeight="1">
      <c r="A43" s="219"/>
      <c r="B43" s="220" t="s">
        <v>24</v>
      </c>
      <c r="C43" s="221"/>
      <c r="D43" s="222"/>
      <c r="E43" s="222"/>
      <c r="F43" s="222"/>
      <c r="G43" s="222"/>
      <c r="H43" s="222"/>
      <c r="I43" s="222"/>
      <c r="J43" s="222"/>
      <c r="K43" s="222"/>
      <c r="L43" s="222"/>
      <c r="M43" s="222"/>
      <c r="N43" s="222"/>
      <c r="O43" s="222"/>
      <c r="P43" s="222"/>
      <c r="Q43" s="222"/>
      <c r="R43" s="222"/>
      <c r="S43" s="222"/>
      <c r="T43" s="222"/>
      <c r="U43" s="222"/>
      <c r="V43" s="222"/>
      <c r="W43" s="223"/>
    </row>
    <row r="44" spans="1:23" ht="23.1" customHeight="1" thickBot="1">
      <c r="A44" s="224"/>
      <c r="B44" s="220" t="s">
        <v>24</v>
      </c>
      <c r="C44" s="225"/>
      <c r="D44" s="222"/>
      <c r="E44" s="222"/>
      <c r="F44" s="222"/>
      <c r="G44" s="222"/>
      <c r="H44" s="222"/>
      <c r="I44" s="222"/>
      <c r="J44" s="222"/>
      <c r="K44" s="222"/>
      <c r="L44" s="222"/>
      <c r="M44" s="222"/>
      <c r="N44" s="222"/>
      <c r="O44" s="222"/>
      <c r="P44" s="222"/>
      <c r="Q44" s="222"/>
      <c r="R44" s="222"/>
      <c r="S44" s="222"/>
      <c r="T44" s="222"/>
      <c r="U44" s="222"/>
      <c r="V44" s="222"/>
      <c r="W44" s="223"/>
    </row>
    <row r="45" spans="1:23" ht="23.1" customHeight="1" thickBot="1">
      <c r="A45" s="579" t="s">
        <v>260</v>
      </c>
      <c r="B45" s="580"/>
      <c r="C45" s="581"/>
      <c r="D45" s="393">
        <f>COUNTIF(D37:D44,"Yes")</f>
        <v>0</v>
      </c>
      <c r="E45" s="393">
        <f>COUNTIF(E37:E44,"Yes")</f>
        <v>0</v>
      </c>
      <c r="F45" s="393">
        <f>COUNTIF(F37:F44,"Yes")</f>
        <v>0</v>
      </c>
      <c r="G45" s="393">
        <f>COUNTIF(G37:G44,"Yes")</f>
        <v>0</v>
      </c>
      <c r="H45" s="393">
        <f>COUNTIF(H37:H44,"Yes")</f>
        <v>0</v>
      </c>
      <c r="I45" s="393">
        <f>COUNTIF(I37:I44,"Yes")</f>
        <v>0</v>
      </c>
      <c r="J45" s="393">
        <f>COUNTIF(J37:J44,"Yes")</f>
        <v>0</v>
      </c>
      <c r="K45" s="393">
        <f>COUNTIF(K37:K44,"Yes")</f>
        <v>0</v>
      </c>
      <c r="L45" s="393">
        <f>COUNTIF(L37:L44,"Yes")</f>
        <v>0</v>
      </c>
      <c r="M45" s="393">
        <f>COUNTIF(M37:M44,"Yes")</f>
        <v>0</v>
      </c>
      <c r="N45" s="393">
        <f>COUNTIF(N37:N44,"Yes")</f>
        <v>0</v>
      </c>
      <c r="O45" s="393">
        <f>COUNTIF(O37:O44,"Yes")</f>
        <v>0</v>
      </c>
      <c r="P45" s="393">
        <f>COUNTIF(P37:P44,"Yes")</f>
        <v>0</v>
      </c>
      <c r="Q45" s="393">
        <f>COUNTIF(Q37:Q44,"Yes")</f>
        <v>0</v>
      </c>
      <c r="R45" s="393">
        <f>COUNTIF(R37:R44,"Yes")</f>
        <v>0</v>
      </c>
      <c r="S45" s="393">
        <f>COUNTIF(S37:S44,"Yes")</f>
        <v>0</v>
      </c>
      <c r="T45" s="393">
        <f>COUNTIF(T37:T44,"Yes")</f>
        <v>0</v>
      </c>
      <c r="U45" s="393">
        <f>COUNTIF(U37:U44,"Yes")</f>
        <v>0</v>
      </c>
      <c r="V45" s="393">
        <f>COUNTIF(V37:V44,"Yes")</f>
        <v>0</v>
      </c>
      <c r="W45" s="394">
        <f>COUNTIF(W37:W44,"Yes")</f>
        <v>0</v>
      </c>
    </row>
    <row r="46" spans="1:23" ht="15.75" thickBot="1">
      <c r="A46" s="122"/>
      <c r="B46" s="122"/>
      <c r="C46" s="122"/>
      <c r="D46" s="121"/>
      <c r="E46" s="121"/>
      <c r="F46" s="121"/>
      <c r="G46" s="121"/>
      <c r="H46" s="121"/>
      <c r="I46" s="121"/>
      <c r="J46" s="121"/>
      <c r="K46" s="121"/>
      <c r="L46" s="121"/>
      <c r="M46" s="121"/>
      <c r="N46" s="121"/>
      <c r="O46" s="121"/>
      <c r="P46" s="121"/>
      <c r="Q46" s="121"/>
      <c r="R46" s="121"/>
      <c r="S46" s="121"/>
      <c r="T46" s="121"/>
      <c r="U46" s="121"/>
      <c r="V46" s="121"/>
      <c r="W46" s="121"/>
    </row>
    <row r="47" spans="1:23" ht="29.1" customHeight="1" thickBot="1">
      <c r="A47" s="544" t="s">
        <v>250</v>
      </c>
      <c r="B47" s="545"/>
      <c r="C47" s="545"/>
      <c r="D47" s="129">
        <f>D31</f>
        <v>0</v>
      </c>
      <c r="E47" s="130">
        <f>E31</f>
        <v>0</v>
      </c>
      <c r="F47" s="130">
        <f>F31</f>
        <v>0</v>
      </c>
      <c r="G47" s="130">
        <f>G31</f>
        <v>0</v>
      </c>
      <c r="H47" s="130">
        <f>H31</f>
        <v>0</v>
      </c>
      <c r="I47" s="130">
        <f>I31</f>
        <v>0</v>
      </c>
      <c r="J47" s="130">
        <f>J31</f>
        <v>0</v>
      </c>
      <c r="K47" s="130">
        <f>K31</f>
        <v>0</v>
      </c>
      <c r="L47" s="130">
        <f>L31</f>
        <v>0</v>
      </c>
      <c r="M47" s="130">
        <f>M31</f>
        <v>0</v>
      </c>
      <c r="N47" s="130">
        <f>N31</f>
        <v>0</v>
      </c>
      <c r="O47" s="130">
        <f>O31</f>
        <v>0</v>
      </c>
      <c r="P47" s="130">
        <f>P31</f>
        <v>0</v>
      </c>
      <c r="Q47" s="130">
        <f>Q31</f>
        <v>0</v>
      </c>
      <c r="R47" s="130">
        <f>R31</f>
        <v>0</v>
      </c>
      <c r="S47" s="130">
        <f>S31</f>
        <v>0</v>
      </c>
      <c r="T47" s="130">
        <f>T31</f>
        <v>0</v>
      </c>
      <c r="U47" s="130">
        <f>U31</f>
        <v>0</v>
      </c>
      <c r="V47" s="130">
        <f>V31</f>
        <v>0</v>
      </c>
      <c r="W47" s="131">
        <f>W31</f>
        <v>0</v>
      </c>
    </row>
    <row r="48" spans="1:23" ht="29.1" customHeight="1" thickBot="1">
      <c r="A48" s="544" t="s">
        <v>251</v>
      </c>
      <c r="B48" s="545"/>
      <c r="C48" s="545"/>
      <c r="D48" s="132">
        <f>D32</f>
        <v>0</v>
      </c>
      <c r="E48" s="133">
        <f>E32</f>
        <v>0</v>
      </c>
      <c r="F48" s="133">
        <f>F32</f>
        <v>0</v>
      </c>
      <c r="G48" s="133">
        <f>G32</f>
        <v>0</v>
      </c>
      <c r="H48" s="133">
        <f>H32</f>
        <v>0</v>
      </c>
      <c r="I48" s="133">
        <f>I32</f>
        <v>0</v>
      </c>
      <c r="J48" s="133">
        <f>J32</f>
        <v>0</v>
      </c>
      <c r="K48" s="133">
        <f>K32</f>
        <v>0</v>
      </c>
      <c r="L48" s="133">
        <f>L32</f>
        <v>0</v>
      </c>
      <c r="M48" s="133">
        <f>M32</f>
        <v>0</v>
      </c>
      <c r="N48" s="133">
        <f>N32</f>
        <v>0</v>
      </c>
      <c r="O48" s="133">
        <f>O32</f>
        <v>0</v>
      </c>
      <c r="P48" s="133">
        <f>P32</f>
        <v>0</v>
      </c>
      <c r="Q48" s="133">
        <f>Q32</f>
        <v>0</v>
      </c>
      <c r="R48" s="133">
        <f>R32</f>
        <v>0</v>
      </c>
      <c r="S48" s="133">
        <f>S32</f>
        <v>0</v>
      </c>
      <c r="T48" s="133">
        <f>T32</f>
        <v>0</v>
      </c>
      <c r="U48" s="133">
        <f>U32</f>
        <v>0</v>
      </c>
      <c r="V48" s="133">
        <f>V32</f>
        <v>0</v>
      </c>
      <c r="W48" s="134">
        <f>W32</f>
        <v>0</v>
      </c>
    </row>
    <row r="49" spans="1:24" ht="15.75" thickBot="1">
      <c r="A49" s="122"/>
      <c r="B49" s="122"/>
      <c r="C49" s="122"/>
      <c r="D49" s="121"/>
      <c r="E49" s="121"/>
      <c r="F49" s="121"/>
      <c r="G49" s="121"/>
      <c r="H49" s="121"/>
      <c r="I49" s="121"/>
      <c r="J49" s="121"/>
      <c r="K49" s="121"/>
      <c r="L49" s="121"/>
      <c r="M49" s="121"/>
      <c r="N49" s="121"/>
      <c r="O49" s="121"/>
      <c r="P49" s="121"/>
      <c r="Q49" s="121"/>
      <c r="R49" s="121"/>
      <c r="S49" s="121"/>
      <c r="T49" s="121"/>
      <c r="U49" s="121"/>
      <c r="V49" s="121"/>
      <c r="W49" s="121"/>
      <c r="X49" s="137" t="s">
        <v>261</v>
      </c>
    </row>
    <row r="50" spans="1:25" ht="29.1" customHeight="1" thickBot="1">
      <c r="A50" s="573" t="s">
        <v>262</v>
      </c>
      <c r="B50" s="574"/>
      <c r="C50" s="575"/>
      <c r="D50" s="401">
        <f>D45-D47</f>
        <v>0</v>
      </c>
      <c r="E50" s="401">
        <f>E45-E47</f>
        <v>0</v>
      </c>
      <c r="F50" s="401">
        <f>F45-F47</f>
        <v>0</v>
      </c>
      <c r="G50" s="401">
        <f>G45-G47</f>
        <v>0</v>
      </c>
      <c r="H50" s="401">
        <f>H45-H47</f>
        <v>0</v>
      </c>
      <c r="I50" s="401">
        <f>I45-I47</f>
        <v>0</v>
      </c>
      <c r="J50" s="401">
        <f>J45-J47</f>
        <v>0</v>
      </c>
      <c r="K50" s="401">
        <f>K45-K47</f>
        <v>0</v>
      </c>
      <c r="L50" s="401">
        <f>L45-L47</f>
        <v>0</v>
      </c>
      <c r="M50" s="401">
        <f>M45-M47</f>
        <v>0</v>
      </c>
      <c r="N50" s="401">
        <f>N45-N47</f>
        <v>0</v>
      </c>
      <c r="O50" s="401">
        <f>O45-O47</f>
        <v>0</v>
      </c>
      <c r="P50" s="401">
        <f>P45-P47</f>
        <v>0</v>
      </c>
      <c r="Q50" s="401">
        <f>Q45-Q47</f>
        <v>0</v>
      </c>
      <c r="R50" s="401">
        <f>R45-R47</f>
        <v>0</v>
      </c>
      <c r="S50" s="401">
        <f>S45-S47</f>
        <v>0</v>
      </c>
      <c r="T50" s="401">
        <f>T45-T47</f>
        <v>0</v>
      </c>
      <c r="U50" s="401">
        <f>U45-U47</f>
        <v>0</v>
      </c>
      <c r="V50" s="401">
        <f>V45-V47</f>
        <v>0</v>
      </c>
      <c r="W50" s="402">
        <f>W45-W47</f>
        <v>0</v>
      </c>
      <c r="X50" s="138">
        <f>SUM(D50:W50)</f>
        <v>0</v>
      </c>
      <c r="Y50" s="136"/>
    </row>
    <row r="51" spans="1:24" ht="29.1" customHeight="1" thickBot="1">
      <c r="A51" s="576" t="s">
        <v>263</v>
      </c>
      <c r="B51" s="577"/>
      <c r="C51" s="578"/>
      <c r="D51" s="403">
        <f>D45-D48</f>
        <v>0</v>
      </c>
      <c r="E51" s="403">
        <f>E45-E48</f>
        <v>0</v>
      </c>
      <c r="F51" s="403">
        <f>F45-F48</f>
        <v>0</v>
      </c>
      <c r="G51" s="403">
        <f>G45-G48</f>
        <v>0</v>
      </c>
      <c r="H51" s="403">
        <f>H45-H48</f>
        <v>0</v>
      </c>
      <c r="I51" s="403">
        <f>I45-I48</f>
        <v>0</v>
      </c>
      <c r="J51" s="403">
        <f>J45-J48</f>
        <v>0</v>
      </c>
      <c r="K51" s="403">
        <f>K45-K48</f>
        <v>0</v>
      </c>
      <c r="L51" s="403">
        <f>L45-L48</f>
        <v>0</v>
      </c>
      <c r="M51" s="403">
        <f>M45-M48</f>
        <v>0</v>
      </c>
      <c r="N51" s="403">
        <f>N45-N48</f>
        <v>0</v>
      </c>
      <c r="O51" s="403">
        <f>O45-O48</f>
        <v>0</v>
      </c>
      <c r="P51" s="403">
        <f>P45-P48</f>
        <v>0</v>
      </c>
      <c r="Q51" s="403">
        <f>Q45-Q48</f>
        <v>0</v>
      </c>
      <c r="R51" s="403">
        <f>R45-R48</f>
        <v>0</v>
      </c>
      <c r="S51" s="403">
        <f>S45-S48</f>
        <v>0</v>
      </c>
      <c r="T51" s="403">
        <f>T45-T48</f>
        <v>0</v>
      </c>
      <c r="U51" s="403">
        <f>U45-U48</f>
        <v>0</v>
      </c>
      <c r="V51" s="403">
        <f>V45-V48</f>
        <v>0</v>
      </c>
      <c r="W51" s="404">
        <f>W45-W48</f>
        <v>0</v>
      </c>
      <c r="X51" s="139">
        <f>SUM(D51:W51)</f>
        <v>0</v>
      </c>
    </row>
    <row r="52" spans="1:24" ht="14.45" customHeight="1">
      <c r="A52" s="270"/>
      <c r="B52" s="270"/>
      <c r="C52" s="270"/>
      <c r="D52" s="271"/>
      <c r="E52" s="271"/>
      <c r="F52" s="271"/>
      <c r="G52" s="271"/>
      <c r="H52" s="271"/>
      <c r="I52" s="271"/>
      <c r="J52" s="271"/>
      <c r="K52" s="271"/>
      <c r="L52" s="271"/>
      <c r="M52" s="271"/>
      <c r="N52" s="271"/>
      <c r="O52" s="271"/>
      <c r="P52" s="271"/>
      <c r="Q52" s="271"/>
      <c r="R52" s="271"/>
      <c r="S52" s="271"/>
      <c r="T52" s="271"/>
      <c r="U52" s="271"/>
      <c r="V52" s="271"/>
      <c r="W52" s="271"/>
      <c r="X52" s="136"/>
    </row>
    <row r="53" spans="1:23" ht="14.45" customHeight="1">
      <c r="A53" s="122"/>
      <c r="B53" s="122"/>
      <c r="C53" s="122"/>
      <c r="D53" s="121"/>
      <c r="E53" s="121"/>
      <c r="F53" s="121"/>
      <c r="G53" s="121"/>
      <c r="H53" s="121"/>
      <c r="I53" s="121"/>
      <c r="J53" s="121"/>
      <c r="K53" s="121"/>
      <c r="L53" s="121"/>
      <c r="M53" s="121"/>
      <c r="N53" s="121"/>
      <c r="O53" s="121"/>
      <c r="P53" s="121"/>
      <c r="Q53" s="121"/>
      <c r="R53" s="121"/>
      <c r="S53" s="121"/>
      <c r="T53" s="121"/>
      <c r="U53" s="121"/>
      <c r="V53" s="121"/>
      <c r="W53" s="121"/>
    </row>
    <row r="54" spans="1:23" ht="16.5" thickBot="1">
      <c r="A54" s="54" t="s">
        <v>60</v>
      </c>
      <c r="B54" s="1"/>
      <c r="C54" s="1"/>
      <c r="D54" s="1"/>
      <c r="E54" s="1"/>
      <c r="F54" s="54" t="s">
        <v>293</v>
      </c>
      <c r="G54" s="1"/>
      <c r="H54" s="1"/>
      <c r="I54" s="1"/>
      <c r="J54" s="1"/>
      <c r="K54" s="1"/>
      <c r="L54" s="1"/>
      <c r="M54" s="1"/>
      <c r="N54" s="1"/>
      <c r="O54" s="1"/>
      <c r="P54" s="1"/>
      <c r="Q54" s="1"/>
      <c r="R54" s="1"/>
      <c r="S54" s="1"/>
      <c r="T54" s="1"/>
      <c r="U54" s="1"/>
      <c r="V54" s="1"/>
      <c r="W54" s="1"/>
    </row>
    <row r="55" spans="1:23" ht="15.75" thickBot="1">
      <c r="A55" s="2"/>
      <c r="B55" s="4" t="s">
        <v>62</v>
      </c>
      <c r="C55" s="1"/>
      <c r="D55" s="1"/>
      <c r="E55" s="1"/>
      <c r="F55" s="1"/>
      <c r="G55" s="1"/>
      <c r="H55" s="1"/>
      <c r="I55" s="1"/>
      <c r="J55" s="1"/>
      <c r="K55" s="1"/>
      <c r="L55" s="1"/>
      <c r="M55" s="1"/>
      <c r="N55" s="1"/>
      <c r="O55" s="1"/>
      <c r="P55" s="1"/>
      <c r="Q55" s="1"/>
      <c r="R55" s="1"/>
      <c r="S55" s="1"/>
      <c r="T55" s="1"/>
      <c r="U55" s="1"/>
      <c r="V55" s="1"/>
      <c r="W55" s="1"/>
    </row>
    <row r="56" spans="1:23" ht="15.75" thickBot="1">
      <c r="A56" s="76"/>
      <c r="B56" s="4" t="s">
        <v>64</v>
      </c>
      <c r="C56" s="1"/>
      <c r="D56" s="1"/>
      <c r="E56" s="1"/>
      <c r="F56" s="1"/>
      <c r="G56" s="1"/>
      <c r="H56" s="1"/>
      <c r="I56" s="1"/>
      <c r="J56" s="1"/>
      <c r="K56" s="1"/>
      <c r="L56" s="1"/>
      <c r="M56" s="1"/>
      <c r="N56" s="1"/>
      <c r="O56" s="1"/>
      <c r="P56" s="1"/>
      <c r="Q56" s="1"/>
      <c r="R56" s="1"/>
      <c r="S56" s="1"/>
      <c r="T56" s="1"/>
      <c r="U56" s="1"/>
      <c r="V56" s="1"/>
      <c r="W56" s="1"/>
    </row>
    <row r="57" spans="1:23" ht="15.75" thickBot="1">
      <c r="A57" s="97"/>
      <c r="B57" s="4" t="s">
        <v>66</v>
      </c>
      <c r="C57" s="1"/>
      <c r="D57" s="1"/>
      <c r="E57" s="1"/>
      <c r="F57" s="1"/>
      <c r="G57" s="1"/>
      <c r="H57" s="1"/>
      <c r="I57" s="1"/>
      <c r="J57" s="1"/>
      <c r="K57" s="1"/>
      <c r="L57" s="1"/>
      <c r="M57" s="1"/>
      <c r="N57" s="1"/>
      <c r="O57" s="1"/>
      <c r="P57" s="1"/>
      <c r="Q57" s="1"/>
      <c r="R57" s="1"/>
      <c r="S57" s="1"/>
      <c r="T57" s="1"/>
      <c r="U57" s="1"/>
      <c r="V57" s="1"/>
      <c r="W57" s="1"/>
    </row>
    <row r="58" spans="1:23">
      <c r="A58" s="1"/>
      <c r="B58" s="1"/>
      <c r="C58" s="1"/>
      <c r="D58" s="1"/>
      <c r="E58" s="1"/>
      <c r="F58" s="1"/>
      <c r="G58" s="1"/>
      <c r="H58" s="1"/>
      <c r="I58" s="1"/>
      <c r="J58" s="1"/>
      <c r="K58" s="1"/>
      <c r="L58" s="1"/>
      <c r="M58" s="1"/>
      <c r="N58" s="1"/>
      <c r="O58" s="1"/>
      <c r="P58" s="1"/>
      <c r="Q58" s="1"/>
      <c r="R58" s="1"/>
      <c r="S58" s="1"/>
      <c r="T58" s="1"/>
      <c r="U58" s="1"/>
      <c r="V58" s="1"/>
      <c r="W58" s="1"/>
    </row>
    <row r="59" spans="1:23">
      <c r="A59" s="1"/>
      <c r="B59" s="1"/>
      <c r="C59" s="1"/>
      <c r="D59" s="1"/>
      <c r="E59" s="1"/>
      <c r="F59" s="1"/>
      <c r="G59" s="1"/>
      <c r="H59" s="1"/>
      <c r="I59" s="1"/>
      <c r="J59" s="1"/>
      <c r="K59" s="1"/>
      <c r="L59" s="1"/>
      <c r="M59" s="1"/>
      <c r="N59" s="1"/>
      <c r="O59" s="1"/>
      <c r="P59" s="1"/>
      <c r="Q59" s="1"/>
      <c r="R59" s="1"/>
      <c r="S59" s="1"/>
      <c r="T59" s="1"/>
      <c r="U59" s="1"/>
      <c r="V59" s="1"/>
      <c r="W59" s="1"/>
    </row>
    <row r="60" spans="1:23">
      <c r="A60" s="1"/>
      <c r="B60" s="1"/>
      <c r="C60" s="1"/>
      <c r="D60" s="1"/>
      <c r="E60" s="1"/>
      <c r="F60" s="1"/>
      <c r="G60" s="1"/>
      <c r="H60" s="1"/>
      <c r="I60" s="1"/>
      <c r="J60" s="1"/>
      <c r="K60" s="1"/>
      <c r="L60" s="1"/>
      <c r="M60" s="1"/>
      <c r="N60" s="1"/>
      <c r="O60" s="1"/>
      <c r="P60" s="1"/>
      <c r="Q60" s="1"/>
      <c r="R60" s="1"/>
      <c r="S60" s="1"/>
      <c r="T60" s="1"/>
      <c r="U60" s="1"/>
      <c r="V60" s="1"/>
      <c r="W60" s="1"/>
    </row>
    <row r="61" spans="1:23">
      <c r="A61" s="1"/>
      <c r="B61" s="1"/>
      <c r="C61" s="1"/>
      <c r="D61" s="1"/>
      <c r="E61" s="1"/>
      <c r="F61" s="1"/>
      <c r="G61" s="1"/>
      <c r="H61" s="1"/>
      <c r="I61" s="1"/>
      <c r="J61" s="1"/>
      <c r="K61" s="1"/>
      <c r="L61" s="1"/>
      <c r="M61" s="1"/>
      <c r="N61" s="1"/>
      <c r="O61" s="1"/>
      <c r="P61" s="1"/>
      <c r="Q61" s="1"/>
      <c r="R61" s="1"/>
      <c r="S61" s="1"/>
      <c r="T61" s="1"/>
      <c r="U61" s="1"/>
      <c r="V61" s="1"/>
      <c r="W61" s="1"/>
    </row>
    <row r="62" spans="1:23">
      <c r="A62" s="1"/>
      <c r="B62" s="1"/>
      <c r="C62" s="1"/>
      <c r="D62" s="1"/>
      <c r="E62" s="1"/>
      <c r="F62" s="1"/>
      <c r="G62" s="1"/>
      <c r="H62" s="1"/>
      <c r="I62" s="1"/>
      <c r="J62" s="1"/>
      <c r="K62" s="1"/>
      <c r="L62" s="1"/>
      <c r="M62" s="1"/>
      <c r="N62" s="1"/>
      <c r="O62" s="1"/>
      <c r="P62" s="1"/>
      <c r="Q62" s="1"/>
      <c r="R62" s="1"/>
      <c r="S62" s="1"/>
      <c r="T62" s="1"/>
      <c r="U62" s="1"/>
      <c r="V62" s="1"/>
      <c r="W62" s="1"/>
    </row>
    <row r="63" spans="1:23">
      <c r="A63" s="1"/>
      <c r="B63" s="1"/>
      <c r="C63" s="1"/>
      <c r="D63" s="1"/>
      <c r="E63" s="1"/>
      <c r="F63" s="1"/>
      <c r="G63" s="1"/>
      <c r="H63" s="1"/>
      <c r="I63" s="1"/>
      <c r="J63" s="1"/>
      <c r="K63" s="1"/>
      <c r="L63" s="1"/>
      <c r="M63" s="1"/>
      <c r="N63" s="1"/>
      <c r="O63" s="1"/>
      <c r="P63" s="1"/>
      <c r="Q63" s="1"/>
      <c r="R63" s="1"/>
      <c r="S63" s="1"/>
      <c r="T63" s="1"/>
      <c r="U63" s="1"/>
      <c r="V63" s="1"/>
      <c r="W63" s="1"/>
    </row>
    <row r="64" spans="1:23">
      <c r="A64" s="1"/>
      <c r="B64" s="1"/>
      <c r="C64" s="1"/>
      <c r="D64" s="1"/>
      <c r="E64" s="1"/>
      <c r="F64" s="1"/>
      <c r="G64" s="1"/>
      <c r="H64" s="1"/>
      <c r="I64" s="1"/>
      <c r="J64" s="1"/>
      <c r="K64" s="1"/>
      <c r="L64" s="1"/>
      <c r="M64" s="1"/>
      <c r="N64" s="1"/>
      <c r="O64" s="1"/>
      <c r="P64" s="1"/>
      <c r="Q64" s="1"/>
      <c r="R64" s="1"/>
      <c r="S64" s="1"/>
      <c r="T64" s="1"/>
      <c r="U64" s="1"/>
      <c r="V64" s="1"/>
      <c r="W64" s="1"/>
    </row>
    <row r="65" spans="1:23">
      <c r="A65" s="1"/>
      <c r="B65" s="1"/>
      <c r="C65" s="1"/>
      <c r="D65" s="1"/>
      <c r="E65" s="1"/>
      <c r="F65" s="1"/>
      <c r="G65" s="1"/>
      <c r="H65" s="1"/>
      <c r="I65" s="1"/>
      <c r="J65" s="1"/>
      <c r="K65" s="1"/>
      <c r="L65" s="1"/>
      <c r="M65" s="1"/>
      <c r="N65" s="1"/>
      <c r="O65" s="1"/>
      <c r="P65" s="1"/>
      <c r="Q65" s="1"/>
      <c r="R65" s="1"/>
      <c r="S65" s="1"/>
      <c r="T65" s="1"/>
      <c r="U65" s="1"/>
      <c r="V65" s="1"/>
      <c r="W65" s="1"/>
    </row>
    <row r="66" spans="1:23">
      <c r="A66" s="1"/>
      <c r="B66" s="1"/>
      <c r="C66" s="1"/>
      <c r="D66" s="1"/>
      <c r="E66" s="1"/>
      <c r="F66" s="1"/>
      <c r="G66" s="1"/>
      <c r="H66" s="1"/>
      <c r="I66" s="1"/>
      <c r="J66" s="1"/>
      <c r="K66" s="1"/>
      <c r="L66" s="1"/>
      <c r="M66" s="1"/>
      <c r="N66" s="1"/>
      <c r="O66" s="1"/>
      <c r="P66" s="1"/>
      <c r="Q66" s="1"/>
      <c r="R66" s="1"/>
      <c r="S66" s="1"/>
      <c r="T66" s="1"/>
      <c r="U66" s="1"/>
      <c r="V66" s="1"/>
      <c r="W66" s="1"/>
    </row>
    <row r="67" spans="1:23">
      <c r="A67" s="1"/>
      <c r="B67" s="1"/>
      <c r="C67" s="1"/>
      <c r="D67" s="1"/>
      <c r="E67" s="1"/>
      <c r="F67" s="1"/>
      <c r="G67" s="1"/>
      <c r="H67" s="1"/>
      <c r="I67" s="1"/>
      <c r="J67" s="1"/>
      <c r="K67" s="1"/>
      <c r="L67" s="1"/>
      <c r="M67" s="1"/>
      <c r="N67" s="1"/>
      <c r="O67" s="1"/>
      <c r="P67" s="1"/>
      <c r="Q67" s="1"/>
      <c r="R67" s="1"/>
      <c r="S67" s="1"/>
      <c r="T67" s="1"/>
      <c r="U67" s="1"/>
      <c r="V67" s="1"/>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A69" s="1"/>
      <c r="B69" s="1"/>
      <c r="C69" s="1"/>
      <c r="D69" s="1"/>
      <c r="E69" s="1"/>
      <c r="F69" s="1"/>
      <c r="G69" s="1"/>
      <c r="H69" s="1"/>
      <c r="I69" s="1"/>
      <c r="J69" s="1"/>
      <c r="K69" s="1"/>
      <c r="L69" s="1"/>
      <c r="M69" s="1"/>
      <c r="N69" s="1"/>
      <c r="O69" s="1"/>
      <c r="P69" s="1"/>
      <c r="Q69" s="1"/>
      <c r="R69" s="1"/>
      <c r="S69" s="1"/>
      <c r="T69" s="1"/>
      <c r="U69" s="1"/>
      <c r="V69" s="1"/>
      <c r="W69" s="1"/>
    </row>
    <row r="70" spans="1:23">
      <c r="A70" s="1"/>
      <c r="B70" s="1"/>
      <c r="C70" s="1"/>
      <c r="D70" s="1"/>
      <c r="E70" s="1"/>
      <c r="F70" s="1"/>
      <c r="G70" s="1"/>
      <c r="H70" s="1"/>
      <c r="I70" s="1"/>
      <c r="J70" s="1"/>
      <c r="K70" s="1"/>
      <c r="L70" s="1"/>
      <c r="M70" s="1"/>
      <c r="N70" s="1"/>
      <c r="O70" s="1"/>
      <c r="P70" s="1"/>
      <c r="Q70" s="1"/>
      <c r="R70" s="1"/>
      <c r="S70" s="1"/>
      <c r="T70" s="1"/>
      <c r="U70" s="1"/>
      <c r="V70" s="1"/>
      <c r="W70" s="1"/>
    </row>
    <row r="71" spans="1:23">
      <c r="A71" s="1"/>
      <c r="B71" s="1"/>
      <c r="C71" s="1"/>
      <c r="D71" s="1"/>
      <c r="E71" s="1"/>
      <c r="F71" s="1"/>
      <c r="G71" s="1"/>
      <c r="H71" s="1"/>
      <c r="I71" s="1"/>
      <c r="J71" s="1"/>
      <c r="K71" s="1"/>
      <c r="L71" s="1"/>
      <c r="M71" s="1"/>
      <c r="N71" s="1"/>
      <c r="O71" s="1"/>
      <c r="P71" s="1"/>
      <c r="Q71" s="1"/>
      <c r="R71" s="1"/>
      <c r="S71" s="1"/>
      <c r="T71" s="1"/>
      <c r="U71" s="1"/>
      <c r="V71" s="1"/>
      <c r="W71" s="1"/>
    </row>
    <row r="72" spans="1:23">
      <c r="A72" s="1"/>
      <c r="B72" s="1"/>
      <c r="C72" s="1"/>
      <c r="D72" s="1"/>
      <c r="E72" s="1"/>
      <c r="F72" s="1"/>
      <c r="G72" s="1"/>
      <c r="H72" s="1"/>
      <c r="I72" s="1"/>
      <c r="J72" s="1"/>
      <c r="K72" s="1"/>
      <c r="L72" s="1"/>
      <c r="M72" s="1"/>
      <c r="N72" s="1"/>
      <c r="O72" s="1"/>
      <c r="P72" s="1"/>
      <c r="Q72" s="1"/>
      <c r="R72" s="1"/>
      <c r="S72" s="1"/>
      <c r="T72" s="1"/>
      <c r="U72" s="1"/>
      <c r="V72" s="1"/>
      <c r="W72" s="1"/>
    </row>
    <row r="73" spans="1:23">
      <c r="A73" s="1"/>
      <c r="B73" s="1"/>
      <c r="C73" s="1"/>
      <c r="D73" s="1"/>
      <c r="E73" s="1"/>
      <c r="F73" s="1"/>
      <c r="G73" s="1"/>
      <c r="H73" s="1"/>
      <c r="I73" s="1"/>
      <c r="J73" s="1"/>
      <c r="K73" s="1"/>
      <c r="L73" s="1"/>
      <c r="M73" s="1"/>
      <c r="N73" s="1"/>
      <c r="O73" s="1"/>
      <c r="P73" s="1"/>
      <c r="Q73" s="1"/>
      <c r="R73" s="1"/>
      <c r="S73" s="1"/>
      <c r="T73" s="1"/>
      <c r="U73" s="1"/>
      <c r="V73" s="1"/>
      <c r="W73" s="1"/>
    </row>
    <row r="74" spans="1:23">
      <c r="A74" s="1"/>
      <c r="B74" s="1"/>
      <c r="C74" s="1"/>
      <c r="D74" s="1"/>
      <c r="E74" s="1"/>
      <c r="F74" s="1"/>
      <c r="G74" s="1"/>
      <c r="H74" s="1"/>
      <c r="I74" s="1"/>
      <c r="J74" s="1"/>
      <c r="K74" s="1"/>
      <c r="L74" s="1"/>
      <c r="M74" s="1"/>
      <c r="N74" s="1"/>
      <c r="O74" s="1"/>
      <c r="P74" s="1"/>
      <c r="Q74" s="1"/>
      <c r="R74" s="1"/>
      <c r="S74" s="1"/>
      <c r="T74" s="1"/>
      <c r="U74" s="1"/>
      <c r="V74" s="1"/>
      <c r="W74" s="1"/>
    </row>
    <row r="75" spans="1:23">
      <c r="A75" s="1"/>
      <c r="B75" s="1"/>
      <c r="C75" s="1"/>
      <c r="D75" s="1"/>
      <c r="E75" s="1"/>
      <c r="F75" s="1"/>
      <c r="G75" s="1"/>
      <c r="H75" s="1"/>
      <c r="I75" s="1"/>
      <c r="J75" s="1"/>
      <c r="K75" s="1"/>
      <c r="L75" s="1"/>
      <c r="M75" s="1"/>
      <c r="N75" s="1"/>
      <c r="O75" s="1"/>
      <c r="P75" s="1"/>
      <c r="Q75" s="1"/>
      <c r="R75" s="1"/>
      <c r="S75" s="1"/>
      <c r="T75" s="1"/>
      <c r="U75" s="1"/>
      <c r="V75" s="1"/>
      <c r="W75" s="1"/>
    </row>
    <row r="76" spans="1:23">
      <c r="A76" s="1"/>
      <c r="B76" s="1"/>
      <c r="C76" s="1"/>
      <c r="D76" s="1"/>
      <c r="E76" s="1"/>
      <c r="F76" s="1"/>
      <c r="G76" s="1"/>
      <c r="H76" s="1"/>
      <c r="I76" s="1"/>
      <c r="J76" s="1"/>
      <c r="K76" s="1"/>
      <c r="L76" s="1"/>
      <c r="M76" s="1"/>
      <c r="N76" s="1"/>
      <c r="O76" s="1"/>
      <c r="P76" s="1"/>
      <c r="Q76" s="1"/>
      <c r="R76" s="1"/>
      <c r="S76" s="1"/>
      <c r="T76" s="1"/>
      <c r="U76" s="1"/>
      <c r="V76" s="1"/>
      <c r="W76" s="1"/>
    </row>
    <row r="77" spans="1:23">
      <c r="A77" s="1"/>
      <c r="B77" s="1"/>
      <c r="C77" s="1"/>
      <c r="D77" s="1"/>
      <c r="E77" s="1"/>
      <c r="F77" s="1"/>
      <c r="G77" s="1"/>
      <c r="H77" s="1"/>
      <c r="I77" s="1"/>
      <c r="J77" s="1"/>
      <c r="K77" s="1"/>
      <c r="L77" s="1"/>
      <c r="M77" s="1"/>
      <c r="N77" s="1"/>
      <c r="O77" s="1"/>
      <c r="P77" s="1"/>
      <c r="Q77" s="1"/>
      <c r="R77" s="1"/>
      <c r="S77" s="1"/>
      <c r="T77" s="1"/>
      <c r="U77" s="1"/>
      <c r="V77" s="1"/>
      <c r="W77" s="1"/>
    </row>
  </sheetData>
  <sheetProtection algorithmName="SHA-512" hashValue="ubRmNNX51knWNclye+EwnaeETl30VsNLg2X1eJFVNID1uvY4BuE4xYhy075/ZJyl/e5TDo//BvklspGukwxe2Q==" saltValue="vH6kM6i6Tp38KPOd/CkwLQ==" spinCount="100000" sheet="1" selectLockedCells="1"/>
  <mergeCells count="56">
    <mergeCell ref="P35:S35"/>
    <mergeCell ref="T35:W35"/>
    <mergeCell ref="A34:W34"/>
    <mergeCell ref="A50:C50"/>
    <mergeCell ref="A51:C51"/>
    <mergeCell ref="A48:C48"/>
    <mergeCell ref="A47:C47"/>
    <mergeCell ref="A45:C45"/>
    <mergeCell ref="A35:C35"/>
    <mergeCell ref="D35:G35"/>
    <mergeCell ref="H35:K35"/>
    <mergeCell ref="L35:O35"/>
    <mergeCell ref="A32:C32"/>
    <mergeCell ref="A33:W33"/>
    <mergeCell ref="A25:W25"/>
    <mergeCell ref="A29:C29"/>
    <mergeCell ref="A17:C17"/>
    <mergeCell ref="A19:C19"/>
    <mergeCell ref="A21:C21"/>
    <mergeCell ref="A23:C23"/>
    <mergeCell ref="A20:C20"/>
    <mergeCell ref="A22:C22"/>
    <mergeCell ref="A26:C26"/>
    <mergeCell ref="A27:C27"/>
    <mergeCell ref="A28:C28"/>
    <mergeCell ref="A30:C30"/>
    <mergeCell ref="A10:C15"/>
    <mergeCell ref="A31:C31"/>
    <mergeCell ref="M11:M13"/>
    <mergeCell ref="N11:N13"/>
    <mergeCell ref="A16:C16"/>
    <mergeCell ref="A18:C18"/>
    <mergeCell ref="A24:C24"/>
    <mergeCell ref="E11:E13"/>
    <mergeCell ref="F11:F13"/>
    <mergeCell ref="H11:H13"/>
    <mergeCell ref="I11:I13"/>
    <mergeCell ref="D11:D13"/>
    <mergeCell ref="D10:G10"/>
    <mergeCell ref="G11:G13"/>
    <mergeCell ref="P10:S10"/>
    <mergeCell ref="T10:W10"/>
    <mergeCell ref="J11:J13"/>
    <mergeCell ref="L11:L13"/>
    <mergeCell ref="S11:S13"/>
    <mergeCell ref="W11:W13"/>
    <mergeCell ref="U11:U13"/>
    <mergeCell ref="V11:V13"/>
    <mergeCell ref="T11:T13"/>
    <mergeCell ref="P11:P13"/>
    <mergeCell ref="Q11:Q13"/>
    <mergeCell ref="R11:R13"/>
    <mergeCell ref="H10:K10"/>
    <mergeCell ref="L10:O10"/>
    <mergeCell ref="K11:K13"/>
    <mergeCell ref="O11:O13"/>
  </mergeCells>
  <dataValidations count="2">
    <dataValidation type="list" allowBlank="1" showInputMessage="1" showErrorMessage="1" sqref="B37:B44">
      <formula1>$AB$38:$AB$42</formula1>
    </dataValidation>
    <dataValidation type="list" allowBlank="1" showInputMessage="1" showErrorMessage="1" sqref="D37:W44">
      <formula1>$AB$35:$AB$37</formula1>
    </dataValidation>
  </dataValidation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125"/>
  <sheetViews>
    <sheetView topLeftCell="A4" view="normal" workbookViewId="0">
      <selection pane="topLeft" activeCell="B38" sqref="B38"/>
    </sheetView>
  </sheetViews>
  <sheetFormatPr defaultRowHeight="15"/>
  <cols>
    <col min="1" max="1" width="32.7109375" customWidth="1"/>
    <col min="2" max="2" width="23.5703125" customWidth="1"/>
    <col min="3" max="3" width="6.5703125" customWidth="1"/>
    <col min="4" max="4" width="18.5703125" customWidth="1"/>
    <col min="5" max="9" width="8.7109375" customWidth="1"/>
  </cols>
  <sheetData>
    <row r="1" spans="1:18" ht="18">
      <c r="A1" s="22" t="s">
        <v>264</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ht="15.75">
      <c r="A3" s="54" t="s">
        <v>343</v>
      </c>
      <c r="B3" s="43" t="s">
        <v>265</v>
      </c>
      <c r="C3" s="1"/>
      <c r="D3" s="1"/>
      <c r="E3" s="1"/>
      <c r="J3" s="1"/>
      <c r="K3" s="1"/>
      <c r="L3" s="1"/>
      <c r="M3" s="1"/>
      <c r="N3" s="1"/>
      <c r="O3" s="1"/>
      <c r="P3" s="1"/>
      <c r="Q3" s="1"/>
      <c r="R3" s="1"/>
    </row>
    <row r="4" spans="1:18" ht="29.45" customHeight="1">
      <c r="A4" s="20" t="s">
        <v>266</v>
      </c>
      <c r="B4" s="113">
        <f>'Income 50w+'!I19</f>
        <v>0</v>
      </c>
      <c r="C4" s="1"/>
      <c r="D4" s="1"/>
      <c r="E4" s="1"/>
      <c r="J4" s="1"/>
      <c r="K4" s="1"/>
      <c r="L4" s="1"/>
      <c r="M4" s="1"/>
      <c r="N4" s="1"/>
      <c r="O4" s="1"/>
      <c r="P4" s="1"/>
      <c r="Q4" s="1"/>
      <c r="R4" s="1"/>
    </row>
    <row r="5" spans="1:18">
      <c r="A5" s="1" t="s">
        <v>267</v>
      </c>
      <c r="B5" s="113">
        <f>'Income 50w+'!L54</f>
        <v>0</v>
      </c>
      <c r="C5" s="1"/>
      <c r="D5" s="1"/>
      <c r="E5" s="1"/>
      <c r="J5" s="1"/>
      <c r="K5" s="1"/>
      <c r="L5" s="1"/>
      <c r="M5" s="1"/>
      <c r="N5" s="1"/>
      <c r="O5" s="1"/>
      <c r="P5" s="1"/>
      <c r="Q5" s="1"/>
      <c r="R5" s="1"/>
    </row>
    <row r="6" spans="1:18">
      <c r="A6" s="1" t="s">
        <v>268</v>
      </c>
      <c r="B6" s="113">
        <f>'Income 50w+'!I87</f>
        <v>0</v>
      </c>
      <c r="C6" s="1"/>
      <c r="D6" s="1"/>
      <c r="E6" s="1"/>
      <c r="J6" s="1"/>
      <c r="K6" s="1"/>
      <c r="L6" s="1"/>
      <c r="M6" s="1"/>
      <c r="N6" s="1"/>
      <c r="O6" s="1"/>
      <c r="P6" s="1"/>
      <c r="Q6" s="1"/>
      <c r="R6" s="1"/>
    </row>
    <row r="7" spans="1:18">
      <c r="A7" s="1" t="s">
        <v>269</v>
      </c>
      <c r="B7" s="113">
        <f>'Income 50w+'!L24</f>
        <v>0</v>
      </c>
      <c r="C7" s="1"/>
      <c r="D7" s="1"/>
      <c r="E7" s="1"/>
      <c r="J7" s="1"/>
      <c r="K7" s="1"/>
      <c r="L7" s="1"/>
      <c r="M7" s="1"/>
      <c r="N7" s="1"/>
      <c r="O7" s="1"/>
      <c r="P7" s="1"/>
      <c r="Q7" s="1"/>
      <c r="R7" s="1"/>
    </row>
    <row r="8" spans="1:18">
      <c r="A8" s="1" t="s">
        <v>99</v>
      </c>
      <c r="B8" s="113">
        <f>'Income 50w+'!B59</f>
        <v>0</v>
      </c>
      <c r="C8" s="1"/>
      <c r="D8" s="1"/>
      <c r="E8" s="1"/>
      <c r="J8" s="1"/>
      <c r="K8" s="1"/>
      <c r="L8" s="1"/>
      <c r="M8" s="1"/>
      <c r="N8" s="1"/>
      <c r="O8" s="1"/>
      <c r="P8" s="1"/>
      <c r="Q8" s="1"/>
      <c r="R8" s="1"/>
    </row>
    <row r="9" spans="1:18">
      <c r="A9" s="1" t="s">
        <v>100</v>
      </c>
      <c r="B9" s="113">
        <f>'Income 50w+'!B60</f>
        <v>0</v>
      </c>
      <c r="C9" s="1"/>
      <c r="D9" s="1"/>
      <c r="E9" s="1"/>
      <c r="J9" s="1"/>
      <c r="K9" s="1"/>
      <c r="L9" s="1"/>
      <c r="M9" s="1"/>
      <c r="N9" s="1"/>
      <c r="O9" s="1"/>
      <c r="P9" s="1"/>
      <c r="Q9" s="1"/>
      <c r="R9" s="1"/>
    </row>
    <row r="10" spans="1:18">
      <c r="A10" s="1" t="s">
        <v>102</v>
      </c>
      <c r="B10" s="113">
        <f>'Income 50w+'!B61</f>
        <v>0</v>
      </c>
      <c r="C10" s="1"/>
      <c r="D10" s="1"/>
      <c r="E10" s="1"/>
      <c r="J10" s="1"/>
      <c r="K10" s="1"/>
      <c r="L10" s="1"/>
      <c r="M10" s="1"/>
      <c r="N10" s="1"/>
      <c r="O10" s="1"/>
      <c r="P10" s="1"/>
      <c r="Q10" s="1"/>
      <c r="R10" s="1"/>
    </row>
    <row r="11" spans="1:18">
      <c r="A11" s="1" t="s">
        <v>138</v>
      </c>
      <c r="B11" s="114">
        <f>'Income 50w+'!B62</f>
        <v>0</v>
      </c>
      <c r="C11" s="1"/>
      <c r="D11" s="1"/>
      <c r="E11" s="1"/>
      <c r="J11" s="1"/>
      <c r="K11" s="1"/>
      <c r="L11" s="1"/>
      <c r="M11" s="1"/>
      <c r="N11" s="1"/>
      <c r="O11" s="1"/>
      <c r="P11" s="1"/>
      <c r="Q11" s="1"/>
      <c r="R11" s="1"/>
    </row>
    <row r="12" spans="1:18">
      <c r="A12" s="1"/>
      <c r="B12" s="1"/>
      <c r="C12" s="1"/>
      <c r="D12" s="115">
        <f>SUM(B4:B11)</f>
        <v>0</v>
      </c>
      <c r="E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ht="15.75">
      <c r="A14" s="419" t="s">
        <v>153</v>
      </c>
      <c r="B14" s="43" t="s">
        <v>265</v>
      </c>
      <c r="C14" s="1"/>
      <c r="D14" s="1"/>
      <c r="E14" s="1"/>
      <c r="F14" s="1"/>
      <c r="G14" s="1"/>
      <c r="H14" s="1"/>
      <c r="I14" s="1"/>
      <c r="J14" s="1"/>
      <c r="K14" s="1"/>
      <c r="L14" s="1"/>
      <c r="M14" s="1"/>
      <c r="N14" s="1"/>
      <c r="O14" s="1"/>
      <c r="P14" s="1"/>
      <c r="Q14" s="1"/>
      <c r="R14" s="1"/>
    </row>
    <row r="15" spans="1:18">
      <c r="A15" s="1" t="s">
        <v>270</v>
      </c>
      <c r="B15" s="113">
        <f>Staffing!N5</f>
        <v>0</v>
      </c>
      <c r="C15" s="1"/>
      <c r="D15" s="1"/>
      <c r="E15" s="1"/>
      <c r="F15" s="1"/>
      <c r="G15" s="1"/>
      <c r="H15" s="1"/>
      <c r="I15" s="1"/>
      <c r="J15" s="1"/>
      <c r="K15" s="1"/>
      <c r="L15" s="1"/>
      <c r="M15" s="1"/>
      <c r="N15" s="1"/>
      <c r="O15" s="1"/>
      <c r="P15" s="1"/>
      <c r="Q15" s="1"/>
      <c r="R15" s="1"/>
    </row>
    <row r="16" spans="1:18">
      <c r="A16" s="1" t="s">
        <v>271</v>
      </c>
      <c r="B16" s="113">
        <f>Expenses!E8</f>
        <v>0</v>
      </c>
      <c r="C16" s="1"/>
      <c r="D16" s="1"/>
      <c r="E16" s="1"/>
      <c r="F16" s="1"/>
      <c r="G16" s="1"/>
      <c r="H16" s="1"/>
      <c r="I16" s="1"/>
      <c r="J16" s="1"/>
      <c r="K16" s="1"/>
      <c r="L16" s="1"/>
      <c r="M16" s="1"/>
      <c r="N16" s="1"/>
      <c r="O16" s="1"/>
      <c r="P16" s="1"/>
      <c r="Q16" s="1"/>
      <c r="R16" s="1"/>
    </row>
    <row r="17" spans="1:18">
      <c r="A17" s="1" t="s">
        <v>167</v>
      </c>
      <c r="B17" s="113">
        <f>Expenses!D9</f>
        <v>0</v>
      </c>
      <c r="C17" s="1"/>
      <c r="D17" s="1"/>
      <c r="E17" s="1"/>
      <c r="F17" s="1"/>
      <c r="G17" s="1"/>
      <c r="H17" s="1"/>
      <c r="I17" s="1"/>
      <c r="J17" s="1"/>
      <c r="K17" s="1"/>
      <c r="L17" s="1"/>
      <c r="M17" s="1"/>
      <c r="N17" s="1"/>
      <c r="O17" s="1"/>
      <c r="P17" s="1"/>
      <c r="Q17" s="1"/>
      <c r="R17" s="1"/>
    </row>
    <row r="18" spans="1:18" ht="24.95" customHeight="1">
      <c r="A18" s="44" t="s">
        <v>272</v>
      </c>
      <c r="B18" s="113">
        <f>Expenses!E14</f>
        <v>0</v>
      </c>
      <c r="C18" s="1"/>
      <c r="D18" s="1"/>
      <c r="E18" s="1"/>
      <c r="F18" s="1"/>
      <c r="G18" s="1"/>
      <c r="H18" s="1"/>
      <c r="I18" s="1"/>
      <c r="J18" s="1"/>
      <c r="K18" s="1"/>
      <c r="L18" s="1"/>
      <c r="M18" s="1"/>
      <c r="N18" s="1"/>
      <c r="O18" s="1"/>
      <c r="P18" s="1"/>
      <c r="Q18" s="1"/>
      <c r="R18" s="1"/>
    </row>
    <row r="19" spans="1:18">
      <c r="A19" s="1" t="s">
        <v>273</v>
      </c>
      <c r="B19" s="113">
        <f>Expenses!D15</f>
        <v>0</v>
      </c>
      <c r="C19" s="1"/>
      <c r="D19" s="1"/>
      <c r="E19" s="1"/>
      <c r="F19" s="1"/>
      <c r="G19" s="1"/>
      <c r="H19" s="1"/>
      <c r="I19" s="1"/>
      <c r="J19" s="1"/>
      <c r="K19" s="1"/>
      <c r="L19" s="1"/>
      <c r="M19" s="1"/>
      <c r="N19" s="1"/>
      <c r="O19" s="1"/>
      <c r="P19" s="1"/>
      <c r="Q19" s="1"/>
      <c r="R19" s="1"/>
    </row>
    <row r="20" spans="1:18">
      <c r="A20" s="1" t="s">
        <v>175</v>
      </c>
      <c r="B20" s="113">
        <f>Expenses!D16</f>
        <v>0</v>
      </c>
      <c r="C20" s="1"/>
      <c r="D20" s="1"/>
      <c r="E20" s="1"/>
      <c r="F20" s="1"/>
      <c r="G20" s="1"/>
      <c r="H20" s="1"/>
      <c r="I20" s="1"/>
      <c r="J20" s="1"/>
      <c r="K20" s="1"/>
      <c r="L20" s="1"/>
      <c r="M20" s="1"/>
      <c r="N20" s="1"/>
      <c r="O20" s="1"/>
      <c r="P20" s="1"/>
      <c r="Q20" s="1"/>
      <c r="R20" s="1"/>
    </row>
    <row r="21" spans="1:18">
      <c r="A21" s="1" t="s">
        <v>274</v>
      </c>
      <c r="B21" s="113">
        <f>Expenses!E19</f>
        <v>0</v>
      </c>
      <c r="C21" s="1"/>
      <c r="D21" s="1"/>
      <c r="E21" s="1"/>
      <c r="F21" s="1"/>
      <c r="G21" s="1"/>
      <c r="H21" s="1"/>
      <c r="I21" s="1"/>
      <c r="J21" s="1"/>
      <c r="K21" s="1"/>
      <c r="L21" s="1"/>
      <c r="M21" s="1"/>
      <c r="N21" s="1"/>
      <c r="O21" s="1"/>
      <c r="P21" s="1"/>
      <c r="Q21" s="1"/>
      <c r="R21" s="1"/>
    </row>
    <row r="22" spans="1:18">
      <c r="A22" s="1" t="s">
        <v>179</v>
      </c>
      <c r="B22" s="113">
        <f>Expenses!D20</f>
        <v>0</v>
      </c>
      <c r="C22" s="1"/>
      <c r="D22" s="1"/>
      <c r="E22" s="1"/>
      <c r="F22" s="1"/>
      <c r="G22" s="1"/>
      <c r="H22" s="1"/>
      <c r="I22" s="1"/>
      <c r="J22" s="1"/>
      <c r="K22" s="1"/>
      <c r="L22" s="1"/>
      <c r="M22" s="1"/>
      <c r="N22" s="1"/>
      <c r="O22" s="1"/>
      <c r="P22" s="1"/>
      <c r="Q22" s="1"/>
      <c r="R22" s="1"/>
    </row>
    <row r="23" spans="1:18" ht="24.95" customHeight="1">
      <c r="A23" s="44" t="s">
        <v>275</v>
      </c>
      <c r="B23" s="113">
        <f>Expenses!D21</f>
        <v>0</v>
      </c>
      <c r="C23" s="1"/>
      <c r="D23" s="1"/>
      <c r="E23" s="1"/>
      <c r="F23" s="1"/>
      <c r="G23" s="1"/>
      <c r="H23" s="1"/>
      <c r="I23" s="1"/>
      <c r="J23" s="1"/>
      <c r="K23" s="1"/>
      <c r="L23" s="1"/>
      <c r="M23" s="1"/>
      <c r="N23" s="1"/>
      <c r="O23" s="1"/>
      <c r="P23" s="1"/>
      <c r="Q23" s="1"/>
      <c r="R23" s="1"/>
    </row>
    <row r="24" spans="1:18">
      <c r="A24" s="1" t="s">
        <v>276</v>
      </c>
      <c r="B24" s="113">
        <f>Expenses!D22</f>
        <v>0</v>
      </c>
      <c r="C24" s="1"/>
      <c r="D24" s="1"/>
      <c r="E24" s="1"/>
      <c r="F24" s="1"/>
      <c r="G24" s="1"/>
      <c r="H24" s="1"/>
      <c r="I24" s="1"/>
      <c r="J24" s="1"/>
      <c r="K24" s="1"/>
      <c r="L24" s="1"/>
      <c r="M24" s="1"/>
      <c r="N24" s="1"/>
      <c r="O24" s="1"/>
      <c r="P24" s="1"/>
      <c r="Q24" s="1"/>
      <c r="R24" s="1"/>
    </row>
    <row r="25" spans="1:18">
      <c r="A25" s="1" t="s">
        <v>277</v>
      </c>
      <c r="B25" s="113">
        <f>Expenses!D23</f>
        <v>0</v>
      </c>
      <c r="C25" s="1"/>
      <c r="D25" s="1"/>
      <c r="E25" s="1"/>
      <c r="F25" s="1"/>
      <c r="G25" s="1"/>
      <c r="H25" s="1"/>
      <c r="I25" s="1"/>
      <c r="J25" s="1"/>
      <c r="K25" s="1"/>
      <c r="L25" s="1"/>
      <c r="M25" s="1"/>
      <c r="N25" s="1"/>
      <c r="O25" s="1"/>
      <c r="P25" s="1"/>
      <c r="Q25" s="1"/>
      <c r="R25" s="1"/>
    </row>
    <row r="26" spans="1:18" ht="30" customHeight="1">
      <c r="A26" s="20" t="s">
        <v>278</v>
      </c>
      <c r="B26" s="113">
        <f>Expenses!E25</f>
        <v>0</v>
      </c>
      <c r="C26" s="1"/>
      <c r="D26" s="1"/>
      <c r="E26" s="1"/>
      <c r="F26" s="1"/>
      <c r="G26" s="1"/>
      <c r="H26" s="1"/>
      <c r="I26" s="1"/>
      <c r="J26" s="1"/>
      <c r="K26" s="1"/>
      <c r="L26" s="1"/>
      <c r="M26" s="1"/>
      <c r="N26" s="1"/>
      <c r="O26" s="1"/>
      <c r="P26" s="1"/>
      <c r="Q26" s="1"/>
      <c r="R26" s="1"/>
    </row>
    <row r="27" spans="1:18">
      <c r="A27" s="1" t="s">
        <v>186</v>
      </c>
      <c r="B27" s="113">
        <f>Expenses!D26</f>
        <v>0</v>
      </c>
      <c r="C27" s="1"/>
      <c r="D27" s="1"/>
      <c r="E27" s="1"/>
      <c r="F27" s="1"/>
      <c r="G27" s="1"/>
      <c r="H27" s="1"/>
      <c r="I27" s="1"/>
      <c r="J27" s="1"/>
      <c r="K27" s="1"/>
      <c r="L27" s="1"/>
      <c r="M27" s="1"/>
      <c r="N27" s="1"/>
      <c r="O27" s="1"/>
      <c r="P27" s="1"/>
      <c r="Q27" s="1"/>
      <c r="R27" s="1"/>
    </row>
    <row r="28" spans="1:18">
      <c r="A28" s="1" t="s">
        <v>187</v>
      </c>
      <c r="B28" s="113">
        <f>Expenses!D27</f>
        <v>0</v>
      </c>
      <c r="C28" s="1"/>
      <c r="D28" s="1"/>
      <c r="E28" s="1"/>
      <c r="F28" s="1"/>
      <c r="G28" s="1"/>
      <c r="H28" s="1"/>
      <c r="I28" s="1"/>
      <c r="J28" s="1"/>
      <c r="K28" s="1"/>
      <c r="L28" s="1"/>
      <c r="M28" s="1"/>
      <c r="N28" s="1"/>
      <c r="O28" s="1"/>
      <c r="P28" s="1"/>
      <c r="Q28" s="1"/>
      <c r="R28" s="1"/>
    </row>
    <row r="29" spans="1:18">
      <c r="A29" s="1" t="s">
        <v>188</v>
      </c>
      <c r="B29" s="113">
        <f>Expenses!D28</f>
        <v>0</v>
      </c>
      <c r="C29" s="1"/>
      <c r="D29" s="1"/>
      <c r="E29" s="1"/>
      <c r="F29" s="1"/>
      <c r="G29" s="1"/>
      <c r="H29" s="1"/>
      <c r="I29" s="1"/>
      <c r="J29" s="1"/>
      <c r="K29" s="1"/>
      <c r="L29" s="1"/>
      <c r="M29" s="1"/>
      <c r="N29" s="1"/>
      <c r="O29" s="1"/>
      <c r="P29" s="1"/>
      <c r="Q29" s="1"/>
      <c r="R29" s="1"/>
    </row>
    <row r="30" spans="1:18">
      <c r="A30" s="1" t="s">
        <v>189</v>
      </c>
      <c r="B30" s="113">
        <f>Expenses!D29</f>
        <v>0</v>
      </c>
      <c r="C30" s="1"/>
      <c r="D30" s="1"/>
      <c r="E30" s="1"/>
      <c r="F30" s="1"/>
      <c r="G30" s="1"/>
      <c r="H30" s="1"/>
      <c r="I30" s="1"/>
      <c r="J30" s="1"/>
      <c r="K30" s="1"/>
      <c r="L30" s="1"/>
      <c r="M30" s="1"/>
      <c r="N30" s="1"/>
      <c r="O30" s="1"/>
      <c r="P30" s="1"/>
      <c r="Q30" s="1"/>
      <c r="R30" s="1"/>
    </row>
    <row r="31" spans="1:18">
      <c r="A31" s="1" t="s">
        <v>190</v>
      </c>
      <c r="B31" s="114">
        <f>Expenses!D30</f>
        <v>0</v>
      </c>
      <c r="C31" s="1"/>
      <c r="D31" s="18"/>
      <c r="E31" s="1"/>
      <c r="F31" s="1"/>
      <c r="G31" s="1"/>
      <c r="H31" s="1"/>
      <c r="I31" s="1"/>
      <c r="J31" s="1"/>
      <c r="K31" s="1"/>
      <c r="L31" s="1"/>
      <c r="M31" s="1"/>
      <c r="N31" s="1"/>
      <c r="O31" s="1"/>
      <c r="P31" s="1"/>
      <c r="Q31" s="1"/>
      <c r="R31" s="1"/>
    </row>
    <row r="32" spans="1:18">
      <c r="A32" s="1"/>
      <c r="B32" s="1"/>
      <c r="C32" s="1"/>
      <c r="D32" s="116">
        <f>SUM(B15:B31)</f>
        <v>0</v>
      </c>
      <c r="E32" s="1"/>
      <c r="F32" s="1"/>
      <c r="G32" s="1"/>
      <c r="H32" s="1"/>
      <c r="I32" s="1"/>
      <c r="J32" s="1"/>
      <c r="K32" s="1"/>
      <c r="L32" s="1"/>
      <c r="M32" s="1"/>
      <c r="N32" s="1"/>
      <c r="O32" s="1"/>
      <c r="P32" s="1"/>
      <c r="Q32" s="1"/>
      <c r="R32" s="1"/>
    </row>
    <row r="33" spans="1:18">
      <c r="A33" s="1"/>
      <c r="B33" s="51" t="s">
        <v>279</v>
      </c>
      <c r="C33" s="51"/>
      <c r="D33" s="113">
        <f>D12-D32</f>
        <v>0</v>
      </c>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t="s">
        <v>280</v>
      </c>
      <c r="B35" s="117">
        <f>IFERROR(B15/(#REF!+D12),0)</f>
        <v>0</v>
      </c>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ht="15.75">
      <c r="A37" s="42"/>
      <c r="B37" s="43" t="s">
        <v>265</v>
      </c>
      <c r="C37" s="1"/>
      <c r="D37" s="1"/>
      <c r="E37" s="1"/>
      <c r="F37" s="1"/>
      <c r="G37" s="1"/>
      <c r="H37" s="1"/>
      <c r="I37" s="1"/>
      <c r="J37" s="1"/>
      <c r="K37" s="1"/>
      <c r="L37" s="1"/>
      <c r="M37" s="1"/>
      <c r="N37" s="1"/>
      <c r="O37" s="1"/>
      <c r="P37" s="1"/>
      <c r="Q37" s="1"/>
      <c r="R37" s="1"/>
    </row>
    <row r="38" spans="1:18">
      <c r="A38" s="1" t="s">
        <v>281</v>
      </c>
      <c r="B38" s="226">
        <v>0</v>
      </c>
      <c r="C38" s="1"/>
      <c r="D38" s="1"/>
      <c r="E38" s="1"/>
      <c r="F38" s="1"/>
      <c r="G38" s="1"/>
      <c r="H38" s="1"/>
      <c r="I38" s="1"/>
      <c r="J38" s="1"/>
      <c r="K38" s="1"/>
      <c r="L38" s="1"/>
      <c r="M38" s="1"/>
      <c r="N38" s="1"/>
      <c r="O38" s="1"/>
      <c r="P38" s="1"/>
      <c r="Q38" s="1"/>
      <c r="R38" s="1"/>
    </row>
    <row r="39" spans="1:18">
      <c r="A39" s="1" t="s">
        <v>282</v>
      </c>
      <c r="B39" s="226">
        <v>0</v>
      </c>
      <c r="C39" s="1"/>
      <c r="D39" s="1"/>
      <c r="E39" s="1"/>
      <c r="F39" s="1"/>
      <c r="G39" s="1"/>
      <c r="H39" s="1"/>
      <c r="I39" s="1"/>
      <c r="J39" s="1"/>
      <c r="K39" s="1"/>
      <c r="L39" s="1"/>
      <c r="M39" s="1"/>
      <c r="N39" s="1"/>
      <c r="O39" s="1"/>
      <c r="P39" s="1"/>
      <c r="Q39" s="1"/>
      <c r="R39" s="1"/>
    </row>
    <row r="40" spans="1:18">
      <c r="A40" s="1" t="s">
        <v>283</v>
      </c>
      <c r="B40" s="226">
        <v>0</v>
      </c>
      <c r="C40" s="1"/>
      <c r="D40" s="1"/>
      <c r="E40" s="1"/>
      <c r="F40" s="1"/>
      <c r="G40" s="1"/>
      <c r="H40" s="1"/>
      <c r="I40" s="1"/>
      <c r="J40" s="1"/>
      <c r="K40" s="1"/>
      <c r="L40" s="1"/>
      <c r="M40" s="1"/>
      <c r="N40" s="1"/>
      <c r="O40" s="1"/>
      <c r="P40" s="1"/>
      <c r="Q40" s="1"/>
      <c r="R40" s="1"/>
    </row>
    <row r="41" spans="1:18" ht="18" customHeight="1" thickBot="1">
      <c r="A41" s="1"/>
      <c r="B41" s="118">
        <f>SUM(B38:B40)</f>
        <v>0</v>
      </c>
      <c r="C41" s="1"/>
      <c r="D41" s="1"/>
      <c r="E41" s="1"/>
      <c r="F41" s="1"/>
      <c r="G41" s="1"/>
      <c r="H41" s="1"/>
      <c r="I41" s="1"/>
      <c r="J41" s="1"/>
      <c r="K41" s="1"/>
      <c r="L41" s="1"/>
      <c r="M41" s="1"/>
      <c r="N41" s="1"/>
      <c r="O41" s="1"/>
      <c r="P41" s="1"/>
      <c r="Q41" s="1"/>
      <c r="R41" s="1"/>
    </row>
    <row r="42" spans="1:18" ht="15.75" thickTop="1">
      <c r="A42" s="1"/>
      <c r="B42" s="1"/>
      <c r="C42" s="1"/>
      <c r="D42" s="1"/>
      <c r="E42" s="1"/>
      <c r="F42" s="1"/>
      <c r="G42" s="1"/>
      <c r="H42" s="1"/>
      <c r="I42" s="1"/>
      <c r="J42" s="1"/>
      <c r="K42" s="1"/>
      <c r="L42" s="1"/>
      <c r="M42" s="1"/>
      <c r="N42" s="1"/>
      <c r="O42" s="1"/>
      <c r="P42" s="1"/>
      <c r="Q42" s="1"/>
      <c r="R42" s="1"/>
    </row>
    <row r="43" spans="1:18">
      <c r="A43" s="1" t="s">
        <v>193</v>
      </c>
      <c r="B43" s="117">
        <f>Occupancy!W27+Occupancy!W59</f>
        <v>0</v>
      </c>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ht="29.25">
      <c r="A45" s="20" t="s">
        <v>284</v>
      </c>
      <c r="B45" s="140">
        <f>Ratios!X50</f>
        <v>0</v>
      </c>
      <c r="C45" s="1" t="s">
        <v>285</v>
      </c>
      <c r="D45" s="1"/>
      <c r="E45" s="1"/>
      <c r="F45" s="1"/>
      <c r="G45" s="1"/>
      <c r="H45" s="1"/>
      <c r="I45" s="1"/>
      <c r="J45" s="1"/>
      <c r="K45" s="1"/>
      <c r="L45" s="1"/>
      <c r="M45" s="1"/>
      <c r="N45" s="1"/>
      <c r="O45" s="1"/>
      <c r="P45" s="1"/>
      <c r="Q45" s="1"/>
      <c r="R45" s="1"/>
    </row>
    <row r="46" spans="1:18" ht="29.25">
      <c r="A46" s="20" t="s">
        <v>286</v>
      </c>
      <c r="B46" s="141">
        <f>Ratios!X51</f>
        <v>0</v>
      </c>
      <c r="C46" s="1" t="s">
        <v>285</v>
      </c>
      <c r="D46" s="1"/>
      <c r="E46" s="1"/>
      <c r="F46" s="1"/>
      <c r="G46" s="1"/>
      <c r="H46" s="1"/>
      <c r="I46" s="1"/>
      <c r="J46" s="1"/>
      <c r="K46" s="1"/>
      <c r="L46" s="1"/>
      <c r="M46" s="1"/>
      <c r="N46" s="1"/>
      <c r="O46" s="1"/>
      <c r="P46" s="1"/>
      <c r="Q46" s="1"/>
      <c r="R46" s="1"/>
    </row>
    <row r="47" spans="1:18">
      <c r="A47" s="20"/>
      <c r="B47" s="142"/>
      <c r="C47" s="1"/>
      <c r="D47" s="1"/>
      <c r="E47" s="1"/>
      <c r="F47" s="1"/>
      <c r="G47" s="1"/>
      <c r="H47" s="1"/>
      <c r="I47" s="1"/>
      <c r="J47" s="1"/>
      <c r="K47" s="1"/>
      <c r="L47" s="1"/>
      <c r="M47" s="1"/>
      <c r="N47" s="1"/>
      <c r="O47" s="1"/>
      <c r="P47" s="1"/>
      <c r="Q47" s="1"/>
      <c r="R47" s="1"/>
    </row>
    <row r="48" spans="1:18">
      <c r="A48" s="20"/>
      <c r="B48" s="142"/>
      <c r="C48" s="1"/>
      <c r="D48" s="1"/>
      <c r="E48" s="1"/>
      <c r="F48" s="1"/>
      <c r="G48" s="1"/>
      <c r="H48" s="1"/>
      <c r="I48" s="1"/>
      <c r="J48" s="1"/>
      <c r="K48" s="1"/>
      <c r="L48" s="1"/>
      <c r="M48" s="1"/>
      <c r="N48" s="1"/>
      <c r="O48" s="1"/>
      <c r="P48" s="1"/>
      <c r="Q48" s="1"/>
      <c r="R48" s="1"/>
    </row>
    <row r="49" spans="1:18" ht="16.5" thickBot="1">
      <c r="A49" s="54" t="s">
        <v>60</v>
      </c>
      <c r="B49" s="1"/>
      <c r="C49" s="1"/>
      <c r="D49" s="1"/>
      <c r="E49" s="1"/>
      <c r="F49" s="1"/>
      <c r="G49" s="1"/>
      <c r="H49" s="1"/>
      <c r="I49" s="1"/>
      <c r="J49" s="1"/>
      <c r="K49" s="1"/>
      <c r="L49" s="1"/>
      <c r="M49" s="1"/>
      <c r="N49" s="1"/>
      <c r="O49" s="1"/>
      <c r="P49" s="1"/>
      <c r="Q49" s="1"/>
      <c r="R49" s="1"/>
    </row>
    <row r="50" spans="1:18" ht="15.75" thickBot="1">
      <c r="A50" s="2"/>
      <c r="B50" s="4" t="s">
        <v>62</v>
      </c>
      <c r="C50" s="1"/>
      <c r="D50" s="1"/>
      <c r="E50" s="1"/>
      <c r="F50" s="1"/>
      <c r="G50" s="1"/>
      <c r="H50" s="1"/>
      <c r="I50" s="1"/>
      <c r="J50" s="1"/>
      <c r="K50" s="1"/>
      <c r="L50" s="1"/>
      <c r="M50" s="1"/>
      <c r="N50" s="1"/>
      <c r="O50" s="1"/>
      <c r="P50" s="1"/>
      <c r="Q50" s="1"/>
      <c r="R50" s="1"/>
    </row>
    <row r="51" spans="1:18" ht="15.75" thickBot="1">
      <c r="A51" s="97"/>
      <c r="B51" s="4" t="s">
        <v>66</v>
      </c>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sheetData>
  <sheetProtection algorithmName="SHA-512" hashValue="v4T4KWzNTcUQbpUsk3jDmGkg5lIK3QRZlUhaDfj8PNzsIpNXUYN0pVvfh+JoGNZXk27VeqvIN08bE3f815VTxw==" saltValue="4ZHRHsZZs9otoQuUlLesVQ==" spinCount="100000" sheet="1" selectLockedCells="1"/>
  <mergeCells count="1">
    <mergeCell ref="B33:C33"/>
  </mergeCells>
  <pageMargins left="0.59055118110236227" right="0.59055118110236227" top="0.59055118110236227" bottom="0.59055118110236227" header="0" footer="0"/>
  <pageSetup paperSize="9" orientation="landscape" horizontalDpi="300"/>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D7080350A6A48B3075A66FBCB4E9D" ma:contentTypeVersion="14" ma:contentTypeDescription="Create a new document." ma:contentTypeScope="" ma:versionID="05d6f773afd17a3265f813416c7ac83c">
  <xsd:schema xmlns:xsd="http://www.w3.org/2001/XMLSchema" xmlns:xs="http://www.w3.org/2001/XMLSchema" xmlns:p="http://schemas.microsoft.com/office/2006/metadata/properties" xmlns:ns2="1180b782-6ed4-4d92-b21d-756611a0d33e" xmlns:ns3="110532c8-bba6-4af2-8c00-a1cb8d27f227" targetNamespace="http://schemas.microsoft.com/office/2006/metadata/properties" ma:root="true" ma:fieldsID="16526eb9e2895d4b6f148c7582991a96" ns2:_="" ns3:_="">
    <xsd:import namespace="1180b782-6ed4-4d92-b21d-756611a0d33e"/>
    <xsd:import namespace="110532c8-bba6-4af2-8c00-a1cb8d27f2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0b782-6ed4-4d92-b21d-756611a0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0532c8-bba6-4af2-8c00-a1cb8d27f22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O Q D A A B Q S w M E F A A C A A g A e a h 0 W c v e 3 T G l A A A A 9 Q A A A B I A H A B D b 2 5 m a W c v U G F j a 2 F n Z S 5 4 b W w g o h g A K K A U A A A A A A A A A A A A A A A A A A A A A A A A A A A A h Y 9 B D o I w F E S v Q r q n L R C j I Z + S 6 M K N J C Y m x m 1 T K j T C x 9 A i 3 M 2 F R / I K Y h R 1 5 3 L e v M X M / X q D d K g r 7 6 J b a x p M S E A 5 8 T S q J j d Y J K R z R 3 9 B U g F b q U 6 y 0 N 4 o o 4 0 H m y e k d O 4 c M 9 b 3 P e 0 j 2 r Q F C z k P 2 C H b 7 F S p a 0 k + s v k v + w a t k 6 g 0 E b B / j R E h D a K I z u a U A 5 s Y Z A a / f T j O f b Y / E F Z d 5 b p W C 4 3 + e g l s i s D e F 8 Q D U E s D B B Q A A g A I A H m o d 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5 q H R Z X R V 2 W 9 0 A A A B N A Q A A E w A c A E Z v c m 1 1 b G F z L 1 N l Y 3 R p b 2 4 x L m 0 g o h g A K K A U A A A A A A A A A A A A A A A A A A A A A A A A A A A A b Z D B a s M w D I b v g b y D 8 C 4 J m I Z l 6 y 6 l p 9 C d 2 h y a Q g 6 l B y f T m l D H H r J N O 0 L e f c 7 M N i j T R f B J + v V L B l v b a w V V y I + r O I o j 0 w n C N z i I R u I T r E G i j S P w U W l H L X q y u b U o F 4 U j Q m V r T Z d G 6 0 u S j s d S D L h m Y Z K d p m O h l f U t J x 4 E H l j R C X W e x T 8 / k H m l 7 9 b F g Y Q y 7 5 q G Q k s 3 q L l o k r C N j y M r t 3 V W 7 m r G w f o K W L z Z i c P I 8 u c s X / 5 Q 5 Y Y G K f B l l r / c 8 S n 9 9 f D a S 4 v z h X t 9 N X 8 m K p T + C z N L 7 n x y Q N F 2 Y M l h G k e 9 + l 9 o 9 Q V Q S w E C L Q A U A A I A C A B 5 q H R Z y 9 7 d M a U A A A D 1 A A A A E g A A A A A A A A A A A A A A A A A A A A A A Q 2 9 u Z m l n L 1 B h Y 2 t h Z 2 U u e G 1 s U E s B A i 0 A F A A C A A g A e a h 0 W Q / K 6 a u k A A A A 6 Q A A A B M A A A A A A A A A A A A A A A A A 8 Q A A A F t D b 2 5 0 Z W 5 0 X 1 R 5 c G V z X S 5 4 b W x Q S w E C L Q A U A A I A C A B 5 q H R Z X R V 2 W 9 0 A A A B N A Q A A E w A A A A A A A A A A A A A A A A D i A Q A A R m 9 y b X V s Y X M v U 2 V j d G l v b j E u b V B L B Q Y A A A A A A w A D A M I A A A A M 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e C Q A A A A A A A L w 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M j N l M z h l M S 0 5 M W Q x L T R i M 2 M t O G Q x Y y 1 l M m F h Y T c 5 N W V m Y W 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Q t M T E t M j B U M j E 6 M D I 6 M j Q u N D I 5 M z I 2 M 1 o i I C 8 + P E V u d H J 5 I F R 5 c G U 9 I k Z p b G x D b 2 x 1 b W 5 U e X B l c y I g V m F s d W U 9 I n N C Z 1 V G I i A v P j x F b n R y e S B U e X B l P S J G a W x s Q 2 9 s d W 1 u T m F t Z X M i I F Z h b H V l P S J z W y Z x d W 9 0 O 0 5 M V y 9 O T V c m c X V v d D s s J n F 1 b 3 Q 7 M j Q v M j U m c X V v d D s s J n F 1 b 3 Q 7 M j U v M j Y 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M v Q X V 0 b 1 J l b W 9 2 Z W R D b 2 x 1 b W 5 z M S 5 7 T k x X L 0 5 N V y w w f S Z x d W 9 0 O y w m c X V v d D t T Z W N 0 a W 9 u M S 9 U Y W J s Z T M v Q X V 0 b 1 J l b W 9 2 Z W R D b 2 x 1 b W 5 z M S 5 7 M j Q v M j U s M X 0 m c X V v d D s s J n F 1 b 3 Q 7 U 2 V j d G l v b j E v V G F i b G U z L 0 F 1 d G 9 S Z W 1 v d m V k Q 2 9 s d W 1 u c z E u e z I 1 L z I 2 L D J 9 J n F 1 b 3 Q 7 X S w m c X V v d D t D b 2 x 1 b W 5 D b 3 V u d C Z x d W 9 0 O z o z L C Z x d W 9 0 O 0 t l e U N v b H V t b k 5 h b W V z J n F 1 b 3 Q 7 O l t d L C Z x d W 9 0 O 0 N v b H V t b k l k Z W 5 0 a X R p Z X M m c X V v d D s 6 W y Z x d W 9 0 O 1 N l Y 3 R p b 2 4 x L 1 R h Y m x l M y 9 B d X R v U m V t b 3 Z l Z E N v b H V t b n M x L n t O T F c v T k 1 X L D B 9 J n F 1 b 3 Q 7 L C Z x d W 9 0 O 1 N l Y 3 R p b 2 4 x L 1 R h Y m x l M y 9 B d X R v U m V t b 3 Z l Z E N v b H V t b n M x L n s y N C 8 y N S w x f S Z x d W 9 0 O y w m c X V v d D t T Z W N 0 a W 9 u M S 9 U Y W J s Z T M v Q X V 0 b 1 J l b W 9 2 Z W R D b 2 x 1 b W 5 z M S 5 7 M j U v M j Y s M n 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x J d G V t P j x J d G V t T G 9 j Y X R p b 2 4 + P E l 0 Z W 1 U e X B l P k Z v c m 1 1 b G E 8 L 0 l 0 Z W 1 U e X B l P j x J d G V t U G F 0 a D 5 T Z W N 0 a W 9 u M S 9 U Y W J s Z T M v R m l s d G V y Z W Q l M j B S b 3 d z P C 9 J d G V t U G F 0 a D 4 8 L 0 l 0 Z W 1 M b 2 N h d G l v b j 4 8 U 3 R h Y m x l R W 5 0 c m l l c y A v P j w v S X R l b T 4 8 L 0 l 0 Z W 1 z P j w v T G 9 j Y W x Q Y W N r Y W d l T W V 0 Y W R h d G F G a W x l P h Y A A A B Q S w U G A A A A A A A A A A A A A A A A A A A A A A A A 2 g A A A A E A A A D Q j J 3 f A R X R E Y x 6 A M B P w p f r A Q A A A L N n o 9 l T b 5 x L g w c / V K H Y Y i Q A A A A A A g A A A A A A A 2 Y A A M A A A A A Q A A A A L E g E P K B o 8 G + j r u C W I k Y E 7 A A A A A A E g A A A o A A A A B A A A A D A V f w x K r j D f / Z F G Z 2 Y N M T t U A A A A H b m P 3 n H m N 7 w t j y 1 J 3 R e + 2 N Z 0 C 0 / m U y D F C 6 x F P m + s j 4 w z h 3 + y g q z K Y q a 4 s + O T w / X x a t k / u U S J A g + T 0 s y 5 e p L k 5 t a j 6 o f f 3 C 4 y a 7 S C 3 2 W D A Z T F A A A A C s l q g g V q H n n l M V / 5 m D x z m E o R P n / < / D a t a M a s h u p > 
</file>

<file path=customXml/item4.xml><?xml version="1.0" encoding="utf-8"?>
<p:properties xmlns:xsi="http://www.w3.org/2001/XMLSchema-instance" xmlns:pc="http://schemas.microsoft.com/office/infopath/2007/PartnerControls" xmlns:p="http://schemas.microsoft.com/office/2006/metadata/properties">
  <documentManagement>
    <lcf76f155ced4ddcb4097134ff3c332f xmlns="1180b782-6ed4-4d92-b21d-756611a0d3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289E43-BCC3-4536-9CB4-503B8BAB2AC4}">
  <ds:schemaRefs>
    <ds:schemaRef ds:uri="http://schemas.microsoft.com/sharepoint/v3/contenttype/forms"/>
  </ds:schemaRefs>
</ds:datastoreItem>
</file>

<file path=customXml/itemProps2.xml><?xml version="1.0" encoding="utf-8"?>
<ds:datastoreItem xmlns:ds="http://schemas.openxmlformats.org/officeDocument/2006/customXml" ds:itemID="{A1DBA2AB-4B8C-4C58-BE12-B83E5FF64597}">
  <ds:schemaRefs>
    <ds:schemaRef ds:uri="http://www.w3.org/XML/1998/namespace"/>
    <ds:schemaRef ds:uri="http://schemas.microsoft.com/office/2006/documentManagement/types"/>
    <ds:schemaRef ds:uri="http://purl.org/dc/dcmitype/"/>
    <ds:schemaRef ds:uri="1180b782-6ed4-4d92-b21d-756611a0d33e"/>
    <ds:schemaRef ds:uri="http://purl.org/dc/terms/"/>
    <ds:schemaRef ds:uri="http://schemas.microsoft.com/office/2006/metadata/properties"/>
    <ds:schemaRef ds:uri="http://purl.org/dc/elements/1.1/"/>
    <ds:schemaRef ds:uri="110532c8-bba6-4af2-8c00-a1cb8d27f227"/>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0A146DF-94C9-4595-8914-743343B4B883}">
  <ds:schemaRefs>
    <ds:schemaRef ds:uri="http://schemas.microsoft.com/DataMashup"/>
  </ds:schemaRefs>
</ds:datastoreItem>
</file>

<file path=customXml/itemProps4.xml><?xml version="1.0" encoding="utf-8"?>
<ds:datastoreItem xmlns:ds="http://schemas.openxmlformats.org/officeDocument/2006/customXml" ds:itemID="{0573EFF1-32D1-431B-9DEE-08C3AF56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0b782-6ed4-4d92-b21d-756611a0d33e"/>
    <ds:schemaRef ds:uri="110532c8-bba6-4af2-8c00-a1cb8d27f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CambsEYC</dc:creator>
  <dc:description/>
  <cp:keywords/>
  <cp:lastModifiedBy>R N</cp:lastModifiedBy>
  <dcterms:created xsi:type="dcterms:W3CDTF">2015-06-05T18:17:20Z</dcterms:created>
  <dcterms:modified xsi:type="dcterms:W3CDTF">2026-04-27T12:17:03Z</dcterms:modified>
  <dc:subject/>
  <cp:lastPrinted>2026-04-23T14:41:06Z</cp:lastPrinted>
  <dc:title>Sustainability tool all year round April 26 - March 2027</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0x010100DD8D7080350A6A48B3075A66FBCB4E9D</vt:lpstr>
  </property>
  <property fmtid="{D5CDD505-2E9C-101B-9397-08002B2CF9AE}" pid="3" name="MediaServiceImageTags">
    <vt:lpstr/>
  </property>
</Properties>
</file>