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6" rupBuild="28623"/>
  <workbookPr codeName="ThisWorkbook"/>
  <bookViews>
    <workbookView xWindow="-6908" yWindow="-16297" windowWidth="28996" windowHeight="15675" activeTab="7"/>
  </bookViews>
  <sheets>
    <sheet name="Guidance" sheetId="8" r:id="rId1"/>
    <sheet name="Staffing" sheetId="1" r:id="rId2"/>
    <sheet name="Income 38w" sheetId="2" r:id="rId3"/>
    <sheet name="Income 50+w" sheetId="6" r:id="rId4"/>
    <sheet name="Expenses" sheetId="3" r:id="rId5"/>
    <sheet name="Occupancy" sheetId="4" r:id="rId6"/>
    <sheet name="Ratios" sheetId="7" r:id="rId7"/>
    <sheet name="Summary" sheetId="5" r:id="rId8"/>
  </sheets>
  <definedNames>
    <definedName name="_24_25" comment="">'Staffing'!#REF!</definedName>
    <definedName name="_25_26" comment="">Staffing!$Q$11:$Q$14</definedName>
    <definedName name="NLW_NMW" comment="">Staffing!$P$11:$P$14</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connection id="1" sourceFile="" type="5" name="Query - Table3" refreshedVersion="8" background="1" description="Connection to the 'Table3' query in the workbook.">
    <dbPr connection="Provider=Microsoft.Mashup.OleDb.1;Data Source=$Workbook$;Location=Table3;Extended Properties=&quot;&quot;" command="SELECT * FROM [Table3]"/>
  </connection>
</connections>
</file>

<file path=xl/sharedStrings.xml><?xml version="1.0" encoding="utf-8"?>
<sst xmlns="http://schemas.openxmlformats.org/spreadsheetml/2006/main" uniqueCount="334" count="731">
  <si>
    <t xml:space="preserve">Sustainability tool for Early Years and Wraparound </t>
  </si>
  <si>
    <t>Setting name</t>
  </si>
  <si>
    <t>Weeks open per year</t>
  </si>
  <si>
    <t>Staffing costs</t>
  </si>
  <si>
    <t>Minimum pay rate</t>
  </si>
  <si>
    <t>Calculators and links</t>
  </si>
  <si>
    <t>Employer on costs</t>
  </si>
  <si>
    <t>TOTAL PAY</t>
  </si>
  <si>
    <t>Role</t>
  </si>
  <si>
    <t>Staff name     (optional)</t>
  </si>
  <si>
    <t>Hours / week</t>
  </si>
  <si>
    <t>Termly / Annual</t>
  </si>
  <si>
    <t>Age</t>
  </si>
  <si>
    <t>Apr 25 - Mar 26</t>
  </si>
  <si>
    <t>Pay rate per hour £</t>
  </si>
  <si>
    <t>Add holiday pay?</t>
  </si>
  <si>
    <t>Total weeks pa</t>
  </si>
  <si>
    <t>Total gross pay employee pa</t>
  </si>
  <si>
    <t>Total gross employee pay pm</t>
  </si>
  <si>
    <t>National insurance pm*</t>
  </si>
  <si>
    <t>Pension @ 3% pm</t>
  </si>
  <si>
    <t>Weeks open</t>
  </si>
  <si>
    <t>Holiday pay</t>
  </si>
  <si>
    <t>Managerial</t>
  </si>
  <si>
    <t>Termly</t>
  </si>
  <si>
    <t>Yes</t>
  </si>
  <si>
    <t xml:space="preserve">Manager  </t>
  </si>
  <si>
    <t>Annual</t>
  </si>
  <si>
    <t>No</t>
  </si>
  <si>
    <t>Deputy Manager</t>
  </si>
  <si>
    <t>Room 1</t>
  </si>
  <si>
    <t>National Minimum/Living Wage</t>
  </si>
  <si>
    <t>National insurance 25/26</t>
  </si>
  <si>
    <t>Pension</t>
  </si>
  <si>
    <t>Practitioner 1</t>
  </si>
  <si>
    <t>25/26</t>
  </si>
  <si>
    <t>per hour</t>
  </si>
  <si>
    <t>Up to pa</t>
  </si>
  <si>
    <t>rate</t>
  </si>
  <si>
    <t>From pa</t>
  </si>
  <si>
    <t>Rate</t>
  </si>
  <si>
    <t>Practitioner 2</t>
  </si>
  <si>
    <t>21 and over</t>
  </si>
  <si>
    <t>Practitioner 3</t>
  </si>
  <si>
    <t>18 to 20</t>
  </si>
  <si>
    <t>Practitioner 4</t>
  </si>
  <si>
    <t>Under 18</t>
  </si>
  <si>
    <t>Practitioner 5</t>
  </si>
  <si>
    <t>Apprentice</t>
  </si>
  <si>
    <t>Practitioner 6</t>
  </si>
  <si>
    <t>Room 2</t>
  </si>
  <si>
    <t xml:space="preserve">Links for holiday entitlement, minimum/living wage, national insurance rates, and pension </t>
  </si>
  <si>
    <t>Additionally a salary calculator for employers and employees</t>
  </si>
  <si>
    <t>Holiday entitlement: Entitlement - GOV.UK</t>
  </si>
  <si>
    <t>National Minimum Wage and National Living Wage rates - GOV.UK</t>
  </si>
  <si>
    <t>Rates and thresholds for employers 2024 to 2025 - GOV.UK</t>
  </si>
  <si>
    <t>Making contributions to your pension scheme | The Pensions Regulator</t>
  </si>
  <si>
    <t>Workplace pensions: What you, your employer and the government pay - GOV.UK</t>
  </si>
  <si>
    <t>Other</t>
  </si>
  <si>
    <t>Gross to Total Salary Calculator - Stafftax</t>
  </si>
  <si>
    <t>Administrator</t>
  </si>
  <si>
    <t>Cleaner</t>
  </si>
  <si>
    <t>*Employment Allowance</t>
  </si>
  <si>
    <t>You may be able to claim up to £10500</t>
  </si>
  <si>
    <t>Click on this link to check your eligibility:</t>
  </si>
  <si>
    <t>Employment Allowance: Check if you're eligible - GOV.UK</t>
  </si>
  <si>
    <t>KEY</t>
  </si>
  <si>
    <t>Enter information</t>
  </si>
  <si>
    <t>Select from dropdown</t>
  </si>
  <si>
    <t xml:space="preserve">Entered automatically </t>
  </si>
  <si>
    <t>Calculated automatically</t>
  </si>
  <si>
    <t xml:space="preserve">Income for 38 week settings </t>
  </si>
  <si>
    <t>Enter figures in these boxes:</t>
  </si>
  <si>
    <t>Blue boxes will autocalculate:</t>
  </si>
  <si>
    <t>Estimated number of children</t>
  </si>
  <si>
    <t xml:space="preserve"> EY Funding from estimated children/average hours</t>
  </si>
  <si>
    <t>Targeted spend</t>
  </si>
  <si>
    <t>Funded children</t>
  </si>
  <si>
    <t>Funding rates 25/26</t>
  </si>
  <si>
    <t>Summer 2025 number of children</t>
  </si>
  <si>
    <r>
      <t>Average funded hours pw</t>
    </r>
    <r>
      <rPr>
        <sz val="10"/>
        <color rgb="FFFF0000"/>
        <rFont val="Arial"/>
        <family val="2"/>
        <charset val="0"/>
      </rPr>
      <t>*</t>
    </r>
  </si>
  <si>
    <t>Autumn 2025 number of children</t>
  </si>
  <si>
    <t>Spring 2026 number of children</t>
  </si>
  <si>
    <t xml:space="preserve">Sum 25 13w      EY funding </t>
  </si>
  <si>
    <t>Aut 25 14w        EY funding</t>
  </si>
  <si>
    <t xml:space="preserve">Spr 26 11w        EY funding </t>
  </si>
  <si>
    <t>9mths to 2yrs</t>
  </si>
  <si>
    <t>2yrs</t>
  </si>
  <si>
    <t>3yrs+</t>
  </si>
  <si>
    <t>EYPP</t>
  </si>
  <si>
    <t>EYPP - to improve outcomes of children whose families are in receipt of some forms of government support</t>
  </si>
  <si>
    <t>Deprivation rate 1</t>
  </si>
  <si>
    <t>Deprivation rate - based on Income Deprivation Affecting Children Index (IDACI)</t>
  </si>
  <si>
    <t>Deprivation rate 2</t>
  </si>
  <si>
    <t>Deprivation rate 3</t>
  </si>
  <si>
    <t>Deprivation rate 4</t>
  </si>
  <si>
    <t>DAF</t>
  </si>
  <si>
    <t>N/A</t>
  </si>
  <si>
    <t>DAF - annual lump sum for children in receipt of Disability Living Allowance</t>
  </si>
  <si>
    <t>SENIF rate 1 50%</t>
  </si>
  <si>
    <t>SENIF - to support providers to meet needs of individual children with SEN</t>
  </si>
  <si>
    <t>SENIF rate 2 75%</t>
  </si>
  <si>
    <t>SENIF rate 3 100%</t>
  </si>
  <si>
    <t xml:space="preserve">*See average funded hours calculator below, if required  </t>
  </si>
  <si>
    <t>Total targeted spend inc EHCP's c/f to expenses</t>
  </si>
  <si>
    <t>TOTAL C/F TO SUMMARY</t>
  </si>
  <si>
    <t xml:space="preserve">Summer 2025 </t>
  </si>
  <si>
    <t xml:space="preserve">Autumn 2025    </t>
  </si>
  <si>
    <t xml:space="preserve">Spring 2026 </t>
  </si>
  <si>
    <t>Enter amount/s from EHCP/s to be received each term</t>
  </si>
  <si>
    <t>EHCP/s</t>
  </si>
  <si>
    <t>EHCP - based on individual child with SEND</t>
  </si>
  <si>
    <t>Fees from estimate/average</t>
  </si>
  <si>
    <t>Early Years Fees</t>
  </si>
  <si>
    <t>Hourly rate</t>
  </si>
  <si>
    <t>Summer 2025</t>
  </si>
  <si>
    <t>Average hours pw</t>
  </si>
  <si>
    <t>Autumn 2025</t>
  </si>
  <si>
    <t>Spring 2026</t>
  </si>
  <si>
    <t xml:space="preserve">Sum 25 13w        EY fees </t>
  </si>
  <si>
    <t>Aut 25 14w        EY fees</t>
  </si>
  <si>
    <t>Spr 26 11w              EY fees</t>
  </si>
  <si>
    <t>Babies under 9mths</t>
  </si>
  <si>
    <t>For average hours - add together all fee paying hours for different</t>
  </si>
  <si>
    <t>age groups and divide by the number of children in that age group</t>
  </si>
  <si>
    <t>Wraparound Fees</t>
  </si>
  <si>
    <t>Booked hours</t>
  </si>
  <si>
    <t xml:space="preserve">Sum 25 13w             WAC fees </t>
  </si>
  <si>
    <t>Aut 25 14w               WAC fees</t>
  </si>
  <si>
    <t>Spr 26 11w              WAC fees</t>
  </si>
  <si>
    <t>Breakfast Club</t>
  </si>
  <si>
    <t>After School - rate 1</t>
  </si>
  <si>
    <t>After School - rate 2</t>
  </si>
  <si>
    <t>After School - rate 3</t>
  </si>
  <si>
    <t>Holiday Club Fees</t>
  </si>
  <si>
    <t>Fee rate</t>
  </si>
  <si>
    <t>No of weeks</t>
  </si>
  <si>
    <t>Sum 25              HC fees</t>
  </si>
  <si>
    <t>Aut 25                       HC fees</t>
  </si>
  <si>
    <t>Spr 26                         HC fees</t>
  </si>
  <si>
    <t>Half day</t>
  </si>
  <si>
    <t>Full day</t>
  </si>
  <si>
    <t>Enter figures in these boxes</t>
  </si>
  <si>
    <t>Other income</t>
  </si>
  <si>
    <t>Annual estimate</t>
  </si>
  <si>
    <t>Fundraising</t>
  </si>
  <si>
    <t>Savings interest</t>
  </si>
  <si>
    <t>TOTALS C/F TO SUMMARY</t>
  </si>
  <si>
    <t>Loan</t>
  </si>
  <si>
    <t xml:space="preserve">Misc. </t>
  </si>
  <si>
    <t xml:space="preserve">Average hours calculator for funded hours, if required </t>
  </si>
  <si>
    <t>Using last three funding claims, enter figures below. If you have significantly changed the number of children in each age band, please amend figures.</t>
  </si>
  <si>
    <t>Use headcount reports from last three funding claims</t>
  </si>
  <si>
    <t>Blue boxes will autocalculate</t>
  </si>
  <si>
    <t>Summer</t>
  </si>
  <si>
    <t>Autumn</t>
  </si>
  <si>
    <t>Spring</t>
  </si>
  <si>
    <t>Total children</t>
  </si>
  <si>
    <t>Total funded hours</t>
  </si>
  <si>
    <t>Average funded hours pw for first table</t>
  </si>
  <si>
    <t xml:space="preserve">Income for 50+ week settings </t>
  </si>
  <si>
    <t xml:space="preserve">Sum 25 21w      EY funding </t>
  </si>
  <si>
    <t>Aut 25 16w        EY funding</t>
  </si>
  <si>
    <t xml:space="preserve">Spr 26 13w        EY funding </t>
  </si>
  <si>
    <t>If applicable, enter the additional weeks or part weeks the setting is open</t>
  </si>
  <si>
    <t>Additional weeks/part weeks open:</t>
  </si>
  <si>
    <t>Sum 25</t>
  </si>
  <si>
    <t>Aut 25</t>
  </si>
  <si>
    <t>Spr 26</t>
  </si>
  <si>
    <t xml:space="preserve">Sum 25 21w      EY fees </t>
  </si>
  <si>
    <t>Aut 25 16w        EY fees</t>
  </si>
  <si>
    <t>Spr 26 13w        EY fees</t>
  </si>
  <si>
    <t xml:space="preserve">Sum 25                          Additional EY fees </t>
  </si>
  <si>
    <t>Aut 25                 Additional EY fees</t>
  </si>
  <si>
    <t>Spr 26                Additional EY fees</t>
  </si>
  <si>
    <t xml:space="preserve">TOTAL </t>
  </si>
  <si>
    <t>EY fees + Addl EY fees</t>
  </si>
  <si>
    <t xml:space="preserve">TOTAL C/F </t>
  </si>
  <si>
    <t>Only complete if applicable</t>
  </si>
  <si>
    <t xml:space="preserve">Sum 25 21w    WAC fees </t>
  </si>
  <si>
    <t>Aut 25 16w    WAC fees</t>
  </si>
  <si>
    <t>Spr 26 13w    WAC fees</t>
  </si>
  <si>
    <t xml:space="preserve">Sum 25                          Addl WAC fees </t>
  </si>
  <si>
    <t>Aut 25                 Addl WAC fees</t>
  </si>
  <si>
    <t>Spr 26                Addl WAC fees</t>
  </si>
  <si>
    <t>WAC fees + Addl WAC fees</t>
  </si>
  <si>
    <t xml:space="preserve">Sum 25             HC fees </t>
  </si>
  <si>
    <t>Aut 25               HC fees</t>
  </si>
  <si>
    <t>Spr 26                  HC fees</t>
  </si>
  <si>
    <t xml:space="preserve">Sum 25                          Addl HC fees </t>
  </si>
  <si>
    <t>Aut 25                 Addl HC fees</t>
  </si>
  <si>
    <t>Spr 26                Addl HC fees</t>
  </si>
  <si>
    <t>HC fees + Addl HC fees</t>
  </si>
  <si>
    <t>Expenses</t>
  </si>
  <si>
    <t>Select frequency</t>
  </si>
  <si>
    <r>
      <t/>
    </r>
    <r>
      <rPr>
        <b/>
        <sz val="9"/>
        <color theme="1"/>
        <rFont val="Arial"/>
        <family val="2"/>
        <charset val="0"/>
      </rPr>
      <t>Cost</t>
    </r>
    <r>
      <rPr>
        <b/>
        <sz val="11"/>
        <color theme="1"/>
        <rFont val="Arial"/>
        <family val="2"/>
        <charset val="0"/>
      </rPr>
      <t xml:space="preserve"> £</t>
    </r>
  </si>
  <si>
    <t>Annually £</t>
  </si>
  <si>
    <t>Annually</t>
  </si>
  <si>
    <t>Staff pay including on costs and holiday pay, where applicable</t>
  </si>
  <si>
    <t>From Staffing tab</t>
  </si>
  <si>
    <t>Staff training</t>
  </si>
  <si>
    <t>Quarterly</t>
  </si>
  <si>
    <t>Staff recruitment</t>
  </si>
  <si>
    <t>Monthly</t>
  </si>
  <si>
    <t>Staff uniform</t>
  </si>
  <si>
    <t xml:space="preserve">Weekly </t>
  </si>
  <si>
    <t>Staff travel/expenses</t>
  </si>
  <si>
    <t>Rent</t>
  </si>
  <si>
    <t>Property maintenance</t>
  </si>
  <si>
    <t>Business rates</t>
  </si>
  <si>
    <t>Electricity</t>
  </si>
  <si>
    <t>Gas</t>
  </si>
  <si>
    <t>Water</t>
  </si>
  <si>
    <r>
      <t xml:space="preserve">Insurance </t>
    </r>
    <r>
      <rPr>
        <sz val="8"/>
        <color theme="1"/>
        <rFont val="Arial"/>
        <family val="2"/>
        <charset val="0"/>
      </rPr>
      <t>buildings, contents, public liability</t>
    </r>
  </si>
  <si>
    <t>Cleaning materials</t>
  </si>
  <si>
    <t>Telephone</t>
  </si>
  <si>
    <t>Internet</t>
  </si>
  <si>
    <t>Office expenses</t>
  </si>
  <si>
    <t>Teaching materials</t>
  </si>
  <si>
    <t>Targeted spend (EYPP, Deprivation, DAF, SENIF, EHCP)</t>
  </si>
  <si>
    <t>From Income tab - targeted spend</t>
  </si>
  <si>
    <t>Toys/Equipment</t>
  </si>
  <si>
    <t>Food/Drink</t>
  </si>
  <si>
    <t>Subscriptions/memberships</t>
  </si>
  <si>
    <r>
      <t>Registration fees</t>
    </r>
    <r>
      <rPr>
        <sz val="8"/>
        <color theme="1"/>
        <rFont val="Arial"/>
        <family val="2"/>
        <charset val="0"/>
      </rPr>
      <t>, i.e., Ofsted</t>
    </r>
  </si>
  <si>
    <t>Fundraising costs</t>
  </si>
  <si>
    <t xml:space="preserve">Professional fees </t>
  </si>
  <si>
    <t>Volunteer expenses</t>
  </si>
  <si>
    <t>Loan repayments</t>
  </si>
  <si>
    <t>Miscellaneous costs</t>
  </si>
  <si>
    <t>Total expenses</t>
  </si>
  <si>
    <t>Occupancy</t>
  </si>
  <si>
    <t xml:space="preserve">Please enter the times (where applicable to your setting) and the hours or part hours as a decimal, for example: </t>
  </si>
  <si>
    <t>one hour - 1, half an hour - 0.5, three-quarters of an hour 0.75, quarter of an hour 0.25, twenty minutes 0.33</t>
  </si>
  <si>
    <t>Hours available</t>
  </si>
  <si>
    <t>Times</t>
  </si>
  <si>
    <t>Hours</t>
  </si>
  <si>
    <t>Breakfast club (BC)</t>
  </si>
  <si>
    <t>8am-9am</t>
  </si>
  <si>
    <t>Morning (AM)</t>
  </si>
  <si>
    <t>9am-12pm</t>
  </si>
  <si>
    <t>Afternoon (PM)</t>
  </si>
  <si>
    <t>12pm-3pm</t>
  </si>
  <si>
    <r>
      <t xml:space="preserve">After school club (ASC) </t>
    </r>
    <r>
      <rPr>
        <sz val="8"/>
        <color theme="1"/>
        <rFont val="Arial"/>
        <family val="2"/>
        <charset val="0"/>
      </rPr>
      <t>Please show maximum hours available first</t>
    </r>
  </si>
  <si>
    <t>3pm-4pm</t>
  </si>
  <si>
    <t>3pm-5pm</t>
  </si>
  <si>
    <t>3pm-6pm</t>
  </si>
  <si>
    <r>
      <t xml:space="preserve">You can </t>
    </r>
    <r>
      <rPr>
        <b/>
        <sz val="12"/>
        <color theme="1"/>
        <rFont val="Arial"/>
        <family val="2"/>
        <charset val="0"/>
      </rPr>
      <t>either</t>
    </r>
    <r>
      <rPr>
        <sz val="12"/>
        <color theme="1"/>
        <rFont val="Arial"/>
        <family val="2"/>
        <charset val="0"/>
      </rPr>
      <t xml:space="preserve"> use the room cells and enter the total number of children in each room </t>
    </r>
    <r>
      <rPr>
        <b/>
        <sz val="12"/>
        <color theme="1"/>
        <rFont val="Arial"/>
        <family val="2"/>
        <charset val="0"/>
      </rPr>
      <t>or</t>
    </r>
    <r>
      <rPr>
        <sz val="12"/>
        <color theme="1"/>
        <rFont val="Arial"/>
        <family val="2"/>
        <charset val="0"/>
      </rPr>
      <t xml:space="preserve"> the child cells and enter individual child's booking pattern</t>
    </r>
  </si>
  <si>
    <t>Monday</t>
  </si>
  <si>
    <t>Tuesday</t>
  </si>
  <si>
    <t>Wednesday</t>
  </si>
  <si>
    <t>Thursday</t>
  </si>
  <si>
    <t>Friday</t>
  </si>
  <si>
    <t>FOR ADMINISTRATIVE USE</t>
  </si>
  <si>
    <t>Room</t>
  </si>
  <si>
    <t>BC</t>
  </si>
  <si>
    <t>AM</t>
  </si>
  <si>
    <t>PM</t>
  </si>
  <si>
    <t>ASC</t>
  </si>
  <si>
    <t>Total booked hours per week</t>
  </si>
  <si>
    <t>Total funded hours per week</t>
  </si>
  <si>
    <t>Total fee hours per week</t>
  </si>
  <si>
    <t>Room 3</t>
  </si>
  <si>
    <t>Booked places</t>
  </si>
  <si>
    <t>Total places</t>
  </si>
  <si>
    <t>Places available to book</t>
  </si>
  <si>
    <t>Percentage booked</t>
  </si>
  <si>
    <t>Total hours (total places x hours)</t>
  </si>
  <si>
    <t>Booked hours/Total hours</t>
  </si>
  <si>
    <t>OCCUPANCY</t>
  </si>
  <si>
    <t>OR</t>
  </si>
  <si>
    <t>Child's name</t>
  </si>
  <si>
    <t>Date of birth</t>
  </si>
  <si>
    <t>Total hours</t>
  </si>
  <si>
    <t>Funded hours</t>
  </si>
  <si>
    <t>Fee hours</t>
  </si>
  <si>
    <t>A Sample</t>
  </si>
  <si>
    <t>EX ample</t>
  </si>
  <si>
    <t xml:space="preserve">Staffing ratios calculator </t>
  </si>
  <si>
    <t>Set up or BC</t>
  </si>
  <si>
    <t>EY am</t>
  </si>
  <si>
    <t>EY pm</t>
  </si>
  <si>
    <t>Pack away, PPA, or ASC</t>
  </si>
  <si>
    <t>set up</t>
  </si>
  <si>
    <t>8.30 -</t>
  </si>
  <si>
    <t>9.00 -</t>
  </si>
  <si>
    <t>12.00 -</t>
  </si>
  <si>
    <t>3.00-</t>
  </si>
  <si>
    <r>
      <t xml:space="preserve">Children / occupancy 3+yrs (1:8 or </t>
    </r>
    <r>
      <rPr>
        <b/>
        <u val="single"/>
        <sz val="11"/>
        <color rgb="FF000000"/>
        <rFont val="Arial"/>
        <family val="2"/>
        <charset val="0"/>
      </rPr>
      <t>1:13</t>
    </r>
    <r>
      <rPr>
        <b/>
        <sz val="11"/>
        <color rgb="FF000000"/>
        <rFont val="Arial"/>
        <family val="2"/>
        <charset val="0"/>
      </rPr>
      <t xml:space="preserve"> if QT/EYT)</t>
    </r>
  </si>
  <si>
    <t>Of these children how many have EHCP/SENIF with 100% support</t>
  </si>
  <si>
    <t>Children / occupancy 2yrs (1:5)</t>
  </si>
  <si>
    <t>Children / occupancy 9mths-2yrs (1:3)</t>
  </si>
  <si>
    <t>Children / occupancy under 9mths (1:3)</t>
  </si>
  <si>
    <t>TOTAL CHILDREN</t>
  </si>
  <si>
    <t>Staffing with QT/EYT 3+yrs (1:13)</t>
  </si>
  <si>
    <t>Staffing 3+yrs without QT/EYT 3+yrs (1:8)</t>
  </si>
  <si>
    <t>Staffing 2yr olds (1:5)</t>
  </si>
  <si>
    <t>Staffing under 2yrs (1:3)</t>
  </si>
  <si>
    <t>SEND support staff / TA (1:1)</t>
  </si>
  <si>
    <t>TOTAL STAFF REQUIRED WITH QT/EYT</t>
  </si>
  <si>
    <t>TOTAL STAFF REQUIRED WITHOUT QT/EYT</t>
  </si>
  <si>
    <t>Please select "Yes" if staff member is available to work directly with children</t>
  </si>
  <si>
    <t>ACTUAL STAFF IN POST</t>
  </si>
  <si>
    <t>Qualification</t>
  </si>
  <si>
    <t>Hrs pw</t>
  </si>
  <si>
    <t>QT/EYT</t>
  </si>
  <si>
    <t>Level 3</t>
  </si>
  <si>
    <t>Level 2</t>
  </si>
  <si>
    <t>Unqualified</t>
  </si>
  <si>
    <t>STAFF IN POST</t>
  </si>
  <si>
    <t>WITH QT/EYT OVER(+)  /  UNDER(-) STAFFED BY</t>
  </si>
  <si>
    <t>WITHOUT QT/EYT OVER(+)  /  UNDER(-) STAFFED BY</t>
  </si>
  <si>
    <t xml:space="preserve">Summary </t>
  </si>
  <si>
    <t>Income 38 weeks</t>
  </si>
  <si>
    <t>£</t>
  </si>
  <si>
    <t>Income 50+ weeks</t>
  </si>
  <si>
    <r>
      <t xml:space="preserve">Early Years Funding </t>
    </r>
    <r>
      <rPr>
        <sz val="8"/>
        <color theme="1"/>
        <rFont val="Arial"/>
        <family val="2"/>
        <charset val="0"/>
      </rPr>
      <t>inc EYPP, Dep, DAF, SENIF</t>
    </r>
  </si>
  <si>
    <t>Staff pay</t>
  </si>
  <si>
    <t>Staff costs</t>
  </si>
  <si>
    <r>
      <t>Property costs</t>
    </r>
    <r>
      <rPr>
        <sz val="8"/>
        <color theme="1"/>
        <rFont val="Arial"/>
        <family val="2"/>
        <charset val="0"/>
      </rPr>
      <t xml:space="preserve"> inc maintenance, utilities, business rates</t>
    </r>
  </si>
  <si>
    <r>
      <t xml:space="preserve">Insurance </t>
    </r>
    <r>
      <rPr>
        <sz val="8"/>
        <color theme="1"/>
        <rFont val="Arial"/>
        <family val="2"/>
        <charset val="0"/>
      </rPr>
      <t>(buildings, contents, public liability)</t>
    </r>
  </si>
  <si>
    <r>
      <t xml:space="preserve">Office expenses </t>
    </r>
    <r>
      <rPr>
        <sz val="8"/>
        <color theme="1"/>
        <rFont val="Arial"/>
        <family val="2"/>
        <charset val="0"/>
      </rPr>
      <t>inc telephone, internet</t>
    </r>
  </si>
  <si>
    <r>
      <t xml:space="preserve">Targeted spend </t>
    </r>
    <r>
      <rPr>
        <sz val="8"/>
        <color theme="1"/>
        <rFont val="Arial"/>
        <family val="2"/>
        <charset val="0"/>
      </rPr>
      <t>(EYPP, Deprivation, DAF, SENIF, EHCP)</t>
    </r>
  </si>
  <si>
    <t>Toys and Equipment</t>
  </si>
  <si>
    <t>Food and drink</t>
  </si>
  <si>
    <t xml:space="preserve">Subscriptions, memberships, registration </t>
  </si>
  <si>
    <t>Surplus/Loss</t>
  </si>
  <si>
    <t>Staff pay to income</t>
  </si>
  <si>
    <t>Bank accounts</t>
  </si>
  <si>
    <t>Deposit accounts</t>
  </si>
  <si>
    <t>Petty cash</t>
  </si>
  <si>
    <t>With QT/EYT Over(+)/Under(-) staffed by</t>
  </si>
  <si>
    <t>staff per week</t>
  </si>
  <si>
    <t>Without QT/EYT Over(+)/Under(-) staffed by</t>
  </si>
</sst>
</file>

<file path=xl/styles.xml><?xml version="1.0" encoding="utf-8"?>
<styleSheet xmlns:mc="http://schemas.openxmlformats.org/markup-compatibility/2006" xmlns:x14ac="http://schemas.microsoft.com/office/spreadsheetml/2009/9/ac" xmlns="http://schemas.openxmlformats.org/spreadsheetml/2006/main" mc:Ignorable="x14ac">
  <numFmts count="4">
    <numFmt numFmtId="6" formatCode="&quot;£&quot;#,##0;[Red]\-&quot;£&quot;#,##0"/>
    <numFmt numFmtId="42" formatCode="_-&quot;£&quot;* #,##0_-;\-&quot;£&quot;* #,##0_-;_-&quot;£&quot;* &quot;-&quot;_-;_-@_-"/>
    <numFmt numFmtId="44" formatCode="_-&quot;£&quot;* #,##0.00_-;\-&quot;£&quot;* #,##0.00_-;_-&quot;£&quot;* &quot;-&quot;??_-;_-@_-"/>
    <numFmt numFmtId="43" formatCode="_-* #,##0.00_-;\-* #,##0.00_-;_-* &quot;-&quot;??_-;_-@_-"/>
  </numFmts>
  <fonts count="104">
    <font>
      <sz val="11"/>
      <color theme="1"/>
      <name val="Calibri"/>
      <family val="2"/>
      <charset val="0"/>
      <scheme val="minor"/>
    </font>
    <font>
      <b/>
      <sz val="11"/>
      <color theme="1"/>
      <name val="Arial"/>
      <family val="2"/>
      <charset val="0"/>
    </font>
    <font>
      <sz val="11"/>
      <color theme="1"/>
      <name val="Arial"/>
      <family val="2"/>
      <charset val="0"/>
    </font>
    <font>
      <b/>
      <sz val="9"/>
      <color theme="1"/>
      <name val="Arial"/>
      <family val="2"/>
      <charset val="0"/>
    </font>
    <font>
      <sz val="11"/>
      <color theme="1"/>
      <name val="Calibri"/>
      <family val="2"/>
      <charset val="0"/>
      <scheme val="minor"/>
    </font>
    <font>
      <sz val="10"/>
      <color theme="1"/>
      <name val="Arial"/>
      <family val="2"/>
      <charset val="0"/>
    </font>
    <font>
      <sz val="9"/>
      <color theme="1"/>
      <name val="Arial"/>
      <family val="2"/>
      <charset val="0"/>
    </font>
    <font>
      <u val="single"/>
      <sz val="11"/>
      <color theme="10"/>
      <name val="Calibri"/>
      <family val="2"/>
      <charset val="0"/>
      <scheme val="minor"/>
    </font>
    <font>
      <sz val="11"/>
      <color rgb="FFFF0000"/>
      <name val="Arial"/>
      <family val="2"/>
      <charset val="0"/>
    </font>
    <font>
      <b/>
      <sz val="10"/>
      <name val="Arial"/>
      <family val="2"/>
      <charset val="0"/>
    </font>
    <font>
      <sz val="8"/>
      <color theme="1"/>
      <name val="Arial"/>
      <family val="2"/>
      <charset val="0"/>
    </font>
    <font>
      <b/>
      <sz val="14"/>
      <color theme="1"/>
      <name val="Arial"/>
      <family val="2"/>
      <charset val="0"/>
    </font>
    <font>
      <sz val="10"/>
      <name val="Arial"/>
      <family val="2"/>
      <charset val="0"/>
    </font>
    <font>
      <sz val="11"/>
      <name val="Arial"/>
      <family val="2"/>
      <charset val="0"/>
    </font>
    <font>
      <sz val="10"/>
      <color rgb="FFFF0000"/>
      <name val="Arial"/>
      <family val="2"/>
      <charset val="0"/>
    </font>
    <font>
      <sz val="9"/>
      <color rgb="FFFF0000"/>
      <name val="Arial"/>
      <family val="2"/>
      <charset val="0"/>
    </font>
    <font>
      <sz val="11"/>
      <color theme="3"/>
      <name val="Arial"/>
      <family val="2"/>
      <charset val="0"/>
    </font>
    <font>
      <sz val="9"/>
      <color theme="3"/>
      <name val="Arial"/>
      <family val="2"/>
      <charset val="0"/>
    </font>
    <font>
      <sz val="8"/>
      <color rgb="FF7030A0"/>
      <name val="Arial"/>
      <family val="2"/>
      <charset val="0"/>
    </font>
    <font>
      <sz val="11"/>
      <color rgb="FF7030A0"/>
      <name val="Arial"/>
      <family val="2"/>
      <charset val="0"/>
    </font>
    <font>
      <sz val="9"/>
      <name val="Arial"/>
      <family val="2"/>
      <charset val="0"/>
    </font>
    <font>
      <b/>
      <sz val="12"/>
      <color theme="1"/>
      <name val="Arial"/>
      <family val="2"/>
      <charset val="0"/>
    </font>
    <font>
      <b/>
      <sz val="12"/>
      <name val="Arial"/>
      <family val="2"/>
      <charset val="0"/>
    </font>
    <font>
      <b/>
      <sz val="14"/>
      <color rgb="FFFF0000"/>
      <name val="Arial"/>
      <family val="2"/>
      <charset val="0"/>
    </font>
    <font>
      <sz val="12"/>
      <color theme="1"/>
      <name val="Arial"/>
      <family val="2"/>
      <charset val="0"/>
    </font>
    <font>
      <sz val="12"/>
      <color theme="1"/>
      <name val="Calibri"/>
      <family val="2"/>
      <charset val="0"/>
      <scheme val="minor"/>
    </font>
    <font>
      <b/>
      <sz val="11"/>
      <color theme="1"/>
      <name val="Calibri"/>
      <family val="2"/>
      <charset val="0"/>
      <scheme val="minor"/>
    </font>
    <font>
      <b/>
      <sz val="20"/>
      <color rgb="FF000000"/>
      <name val="Arial"/>
      <family val="2"/>
      <charset val="0"/>
    </font>
    <font>
      <b/>
      <sz val="11"/>
      <color rgb="FF000000"/>
      <name val="Arial"/>
      <family val="2"/>
      <charset val="0"/>
    </font>
    <font>
      <b/>
      <u val="single"/>
      <sz val="11"/>
      <color rgb="FF000000"/>
      <name val="Arial"/>
      <family val="2"/>
      <charset val="0"/>
    </font>
    <font>
      <b/>
      <sz val="10"/>
      <color rgb="FF000000"/>
      <name val="Arial"/>
      <family val="2"/>
      <charset val="0"/>
    </font>
    <font>
      <sz val="11"/>
      <color rgb="FF000000"/>
      <name val="Arial"/>
      <family val="2"/>
      <charset val="0"/>
    </font>
    <font>
      <b/>
      <sz val="11"/>
      <color rgb="FFFF0000"/>
      <name val="Arial"/>
      <family val="2"/>
      <charset val="0"/>
    </font>
    <font>
      <b/>
      <sz val="14"/>
      <color rgb="FF000000"/>
      <name val="Arial"/>
      <family val="2"/>
      <charset val="0"/>
    </font>
    <font>
      <b/>
      <sz val="9"/>
      <color rgb="FF000000"/>
      <name val="Arial"/>
      <family val="2"/>
      <charset val="0"/>
    </font>
    <font>
      <sz val="12"/>
      <color rgb="FF000000"/>
      <name val="Arial"/>
      <family val="2"/>
      <charset val="0"/>
    </font>
    <font>
      <sz val="14"/>
      <color rgb="FF000000"/>
      <name val="Arial"/>
      <family val="2"/>
      <charset val="0"/>
    </font>
    <font>
      <sz val="8"/>
      <color rgb="FF000000"/>
      <name val="Arial"/>
      <family val="2"/>
      <charset val="0"/>
    </font>
    <font>
      <u val="single"/>
      <sz val="11"/>
      <color rgb="FF3366FF"/>
      <name val="Arial"/>
      <family val="2"/>
      <charset val="0"/>
    </font>
    <font>
      <sz val="11"/>
      <color rgb="FF3366FF"/>
      <name val="Arial"/>
      <family val="2"/>
      <charset val="0"/>
    </font>
    <font>
      <sz val="11"/>
      <color rgb="FF3366FF"/>
      <name val="Calibri"/>
      <family val="2"/>
      <charset val="0"/>
      <scheme val="minor"/>
    </font>
    <font>
      <sz val="10"/>
      <color rgb="FF3366FF"/>
      <name val="Arial"/>
      <family val="2"/>
      <charset val="0"/>
    </font>
    <font>
      <sz val="11"/>
      <color rgb="FFA20000"/>
      <name val="Arial"/>
      <family val="2"/>
      <charset val="0"/>
    </font>
    <font>
      <sz val="9"/>
      <color rgb="FFA20000"/>
      <name val="Arial"/>
      <family val="2"/>
      <charset val="0"/>
    </font>
    <font>
      <b/>
      <sz val="11"/>
      <color rgb="FFA20000"/>
      <name val="Arial"/>
      <family val="2"/>
      <charset val="0"/>
    </font>
    <font>
      <sz val="11"/>
      <color rgb="FF8B0000"/>
      <name val="Arial"/>
      <family val="2"/>
      <charset val="0"/>
    </font>
    <font>
      <b/>
      <sz val="11"/>
      <color rgb="FF8B0000"/>
      <name val="Arial"/>
      <family val="2"/>
      <charset val="0"/>
    </font>
    <font>
      <sz val="12"/>
      <color rgb="FF8B0000"/>
      <name val="Arial"/>
      <family val="2"/>
      <charset val="0"/>
    </font>
    <font>
      <sz val="12"/>
      <color rgb="FF720000"/>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1"/>
      <color rgb="FF000000"/>
      <name val="+mn-lt"/>
      <family val="2"/>
      <charset val="0"/>
    </font>
    <font>
      <sz val="12"/>
      <color indexed="8"/>
      <name val="Calibri"/>
      <family val="2"/>
      <charset val="0"/>
    </font>
    <font>
      <sz val="12"/>
      <color indexed="8"/>
      <name val="Calibri"/>
      <family val="2"/>
      <charset val="0"/>
    </font>
    <font>
      <sz val="12"/>
      <color rgb="FF000000"/>
      <name val="Arial"/>
      <family val="2"/>
      <charset val="0"/>
    </font>
    <font>
      <sz val="12"/>
      <color rgb="FF000000"/>
      <name val="Arial"/>
      <family val="2"/>
      <charset val="0"/>
    </font>
    <font>
      <sz val="12"/>
      <color rgb="FF000000"/>
      <name val="Arial"/>
      <family val="2"/>
      <charset val="0"/>
    </font>
    <font>
      <sz val="12"/>
      <color rgb="FF000000"/>
      <name val="Arial"/>
      <family val="2"/>
      <charset val="0"/>
    </font>
    <font>
      <sz val="12"/>
      <color rgb="FF000000"/>
      <name val="Arial"/>
      <family val="2"/>
      <charset val="0"/>
    </font>
    <font>
      <sz val="12"/>
      <color rgb="FF000000"/>
      <name val="Arial"/>
      <family val="2"/>
      <charset val="0"/>
    </font>
    <font>
      <sz val="12"/>
      <color rgb="FF000000"/>
      <name val="Arial"/>
      <family val="2"/>
      <charset val="0"/>
    </font>
    <font>
      <sz val="12"/>
      <color rgb="FF000000"/>
      <name val="Arial"/>
      <family val="2"/>
      <charset val="0"/>
    </font>
    <font>
      <sz val="11"/>
      <color rgb="FF000000"/>
      <name val="+mn-lt"/>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1"/>
      <color indexed="8"/>
      <name val="Calibri"/>
      <family val="2"/>
      <charset val="0"/>
    </font>
  </fonts>
  <fills count="11">
    <fill>
      <patternFill patternType="none">
        <fgColor indexed="64"/>
        <bgColor indexed="65"/>
      </patternFill>
    </fill>
    <fill>
      <patternFill patternType="gray125">
        <fgColor indexed="64"/>
        <bgColor indexed="6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79998168889431442"/>
        <bgColor rgb="FF000000"/>
      </patternFill>
    </fill>
    <fill>
      <patternFill patternType="solid">
        <fgColor theme="9" tint="0.59999389629810485"/>
        <bgColor indexed="64"/>
      </patternFill>
    </fill>
    <fill>
      <patternFill patternType="solid">
        <fgColor theme="4" tint="0.59999389629810485"/>
        <bgColor rgb="FF000000"/>
      </patternFill>
    </fill>
  </fills>
  <borders count="8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s>
  <cellStyleXfs count="577">
    <xf numFmtId="0" fontId="0" fillId="0" borderId="0"/>
    <xf numFmtId="0" fontId="7" fillId="0" borderId="0" applyAlignment="0" applyBorder="0" applyNumberFormat="0" applyFill="0" applyProtection="0"/>
  </cellStyleXfs>
  <cellXfs>
    <xf numFmtId="0" fontId="0" fillId="0" borderId="0" xfId="0"/>
    <xf numFmtId="0" fontId="1" fillId="0" borderId="1" xfId="0" applyBorder="1" applyFont="1"/>
    <xf numFmtId="0" fontId="2" fillId="0" borderId="0" xfId="0" applyFont="1"/>
    <xf numFmtId="0" fontId="2" fillId="2" borderId="1" xfId="0" applyBorder="1" applyFont="1" applyFill="1"/>
    <xf numFmtId="0" fontId="1" fillId="0" borderId="0" xfId="0" applyFont="1"/>
    <xf numFmtId="0" fontId="3" fillId="0" borderId="1" xfId="0" applyBorder="1" applyFont="1"/>
    <xf numFmtId="0" fontId="5" fillId="0" borderId="0" xfId="0" applyFont="1"/>
    <xf numFmtId="0" fontId="6" fillId="0" borderId="0" xfId="0" applyFont="1"/>
    <xf numFmtId="0" fontId="2" fillId="3" borderId="2" xfId="0" applyBorder="1" applyFont="1" applyFill="1"/>
    <xf numFmtId="0" fontId="3" fillId="0" borderId="0" xfId="0" applyFont="1"/>
    <xf numFmtId="9" fontId="6" fillId="0" borderId="0" xfId="0" applyFont="1" applyNumberFormat="1"/>
    <xf numFmtId="44" fontId="6" fillId="3" borderId="2" xfId="0" applyBorder="1" applyFont="1" applyNumberFormat="1" applyFill="1"/>
    <xf numFmtId="0" fontId="6" fillId="3" borderId="2" xfId="0" applyBorder="1" applyFont="1" applyFill="1"/>
    <xf numFmtId="2" fontId="6" fillId="3" borderId="2" xfId="0" applyBorder="1" applyFont="1" applyNumberFormat="1" applyFill="1"/>
    <xf numFmtId="0" fontId="6" fillId="4" borderId="3" xfId="0" applyBorder="1" applyFont="1" applyFill="1"/>
    <xf numFmtId="0" fontId="6" fillId="4" borderId="4" xfId="0" applyBorder="1" applyFont="1" applyFill="1"/>
    <xf numFmtId="0" fontId="6" fillId="4" borderId="5" xfId="0" applyBorder="1" applyFont="1" applyFill="1"/>
    <xf numFmtId="0" fontId="6" fillId="4" borderId="6" xfId="0" applyBorder="1" applyFont="1" applyFill="1"/>
    <xf numFmtId="0" fontId="5" fillId="0" borderId="0" xfId="0" applyAlignment="1" applyFont="1">
      <alignment vertical="top" wrapText="1"/>
    </xf>
    <xf numFmtId="6" fontId="6" fillId="0" borderId="0" xfId="0" applyFont="1" applyNumberFormat="1"/>
    <xf numFmtId="44" fontId="2" fillId="0" borderId="0" xfId="0" applyFont="1" applyNumberFormat="1"/>
    <xf numFmtId="0" fontId="6" fillId="5" borderId="7" xfId="0" applyBorder="1" applyFont="1" applyFill="1"/>
    <xf numFmtId="0" fontId="6" fillId="5" borderId="5" xfId="0" applyBorder="1" applyFont="1" applyFill="1"/>
    <xf numFmtId="43" fontId="2" fillId="0" borderId="0" xfId="0" applyFont="1" applyNumberFormat="1"/>
    <xf numFmtId="0" fontId="8" fillId="0" borderId="0" xfId="0" applyFont="1"/>
    <xf numFmtId="0" fontId="6" fillId="4" borderId="8" xfId="0" applyBorder="1" applyFont="1" applyFill="1"/>
    <xf numFmtId="0" fontId="6" fillId="4" borderId="9" xfId="0" applyBorder="1" applyFont="1" applyFill="1"/>
    <xf numFmtId="0" fontId="6" fillId="5" borderId="10" xfId="0" applyAlignment="1" applyBorder="1" applyFont="1" applyFill="1">
      <alignment horizontal="center"/>
    </xf>
    <xf numFmtId="44" fontId="5" fillId="5" borderId="11" xfId="0" applyBorder="1" applyFont="1" applyNumberFormat="1" applyFill="1"/>
    <xf numFmtId="44" fontId="5" fillId="5" borderId="12" xfId="0" applyBorder="1" applyFont="1" applyNumberFormat="1" applyFill="1"/>
    <xf numFmtId="0" fontId="2" fillId="0" borderId="2" xfId="0" applyBorder="1" applyFont="1"/>
    <xf numFmtId="0" fontId="6" fillId="5" borderId="3" xfId="0" applyAlignment="1" applyBorder="1" applyFont="1" applyFill="1">
      <alignment horizontal="center"/>
    </xf>
    <xf numFmtId="6" fontId="5" fillId="5" borderId="7" xfId="0" applyBorder="1" applyFont="1" applyNumberFormat="1" applyFill="1"/>
    <xf numFmtId="6" fontId="5" fillId="5" borderId="5" xfId="0" applyBorder="1" applyFont="1" applyNumberFormat="1" applyFill="1"/>
    <xf numFmtId="0" fontId="2" fillId="0" borderId="0" xfId="0" applyAlignment="1" applyFont="1">
      <alignment wrapText="1"/>
    </xf>
    <xf numFmtId="44" fontId="2" fillId="0" borderId="2" xfId="0" applyBorder="1" applyFont="1" applyNumberFormat="1"/>
    <xf numFmtId="0" fontId="11" fillId="0" borderId="0" xfId="0" applyFont="1"/>
    <xf numFmtId="0" fontId="2" fillId="0" borderId="2" xfId="0" applyAlignment="1" applyBorder="1" applyFont="1">
      <alignment horizontal="center"/>
    </xf>
    <xf numFmtId="0" fontId="10" fillId="0" borderId="0" xfId="0" applyAlignment="1" applyFont="1">
      <alignment horizontal="center"/>
    </xf>
    <xf numFmtId="0" fontId="6" fillId="0" borderId="0" xfId="0" applyAlignment="1" applyFont="1">
      <alignment horizontal="center"/>
    </xf>
    <xf numFmtId="44" fontId="2" fillId="6" borderId="2" xfId="0" applyBorder="1" applyFont="1" applyNumberFormat="1" applyFill="1"/>
    <xf numFmtId="42" fontId="2" fillId="6" borderId="2" xfId="0" applyBorder="1" applyFont="1" applyNumberFormat="1" applyFill="1"/>
    <xf numFmtId="44" fontId="2" fillId="6" borderId="13" xfId="0" applyBorder="1" applyFont="1" applyNumberFormat="1" applyFill="1"/>
    <xf numFmtId="0" fontId="15" fillId="0" borderId="0" xfId="0" applyFont="1"/>
    <xf numFmtId="44" fontId="15" fillId="0" borderId="0" xfId="0" applyFont="1" applyNumberFormat="1"/>
    <xf numFmtId="44" fontId="6" fillId="0" borderId="0" xfId="0" applyAlignment="1" applyFont="1" applyNumberFormat="1">
      <alignment horizontal="center"/>
    </xf>
    <xf numFmtId="44" fontId="2" fillId="0" borderId="0" xfId="0" applyAlignment="1" applyFont="1" applyNumberFormat="1">
      <alignment horizontal="center"/>
    </xf>
    <xf numFmtId="0" fontId="2" fillId="0" borderId="0" xfId="0" applyAlignment="1" applyFont="1">
      <alignment horizontal="center"/>
    </xf>
    <xf numFmtId="1" fontId="5" fillId="6" borderId="2" xfId="0" applyAlignment="1" applyBorder="1" applyFont="1" applyNumberFormat="1" applyFill="1">
      <alignment horizontal="center"/>
    </xf>
    <xf numFmtId="44" fontId="2" fillId="6" borderId="2" xfId="0" applyAlignment="1" applyBorder="1" applyFont="1" applyNumberFormat="1" applyFill="1">
      <alignment horizontal="center"/>
    </xf>
    <xf numFmtId="0" fontId="0" fillId="0" borderId="0" xfId="0" applyAlignment="1">
      <alignment horizontal="center"/>
    </xf>
    <xf numFmtId="0" fontId="5" fillId="0" borderId="0" xfId="0" applyAlignment="1" applyFont="1">
      <alignment horizontal="center" wrapText="1"/>
    </xf>
    <xf numFmtId="0" fontId="16" fillId="0" borderId="0" xfId="0" applyAlignment="1" applyFont="1">
      <alignment horizontal="left"/>
    </xf>
    <xf numFmtId="0" fontId="5" fillId="0" borderId="14" xfId="0" applyAlignment="1" applyBorder="1" applyFont="1">
      <alignment horizontal="center" wrapText="1"/>
    </xf>
    <xf numFmtId="44" fontId="2" fillId="0" borderId="15" xfId="0" applyBorder="1" applyFont="1" applyNumberFormat="1"/>
    <xf numFmtId="44" fontId="2" fillId="0" borderId="16" xfId="0" applyBorder="1" applyFont="1" applyNumberFormat="1"/>
    <xf numFmtId="44" fontId="2" fillId="6" borderId="17" xfId="0" applyBorder="1" applyFont="1" applyNumberFormat="1" applyFill="1"/>
    <xf numFmtId="0" fontId="2" fillId="0" borderId="0" xfId="0" applyAlignment="1" applyFont="1">
      <alignment horizontal="left"/>
    </xf>
    <xf numFmtId="44" fontId="15" fillId="0" borderId="18" xfId="0" applyAlignment="1" applyBorder="1" applyFont="1" applyNumberFormat="1">
      <alignment wrapText="1"/>
    </xf>
    <xf numFmtId="0" fontId="19" fillId="0" borderId="0" xfId="0" applyFont="1"/>
    <xf numFmtId="0" fontId="20" fillId="0" borderId="0" xfId="0" applyFont="1"/>
    <xf numFmtId="0" fontId="21" fillId="0" borderId="0" xfId="0" applyFont="1"/>
    <xf numFmtId="0" fontId="21" fillId="0" borderId="0" xfId="0" applyAlignment="1" applyFont="1">
      <alignment horizontal="right"/>
    </xf>
    <xf numFmtId="0" fontId="22" fillId="0" borderId="0" xfId="0" applyFont="1"/>
    <xf numFmtId="0" fontId="2" fillId="0" borderId="0" xfId="0" applyAlignment="1" applyFont="1">
      <alignment vertical="center" wrapText="1"/>
    </xf>
    <xf numFmtId="0" fontId="13" fillId="0" borderId="0" xfId="0" applyFont="1"/>
    <xf numFmtId="0" fontId="17" fillId="0" borderId="0" xfId="0" applyAlignment="1" applyFont="1">
      <alignment horizontal="left"/>
    </xf>
    <xf numFmtId="0" fontId="6" fillId="0" borderId="0" xfId="0" applyAlignment="1" applyFont="1">
      <alignment horizontal="center" vertical="center" wrapText="1"/>
    </xf>
    <xf numFmtId="1" fontId="5" fillId="0" borderId="0" xfId="0" applyAlignment="1" applyFont="1" applyNumberFormat="1">
      <alignment horizontal="center"/>
    </xf>
    <xf numFmtId="0" fontId="23" fillId="0" borderId="0" xfId="0" applyFont="1"/>
    <xf numFmtId="0" fontId="20" fillId="0" borderId="0" xfId="0" applyAlignment="1" applyFont="1">
      <alignment horizontal="center"/>
    </xf>
    <xf numFmtId="0" fontId="2" fillId="0" borderId="0" xfId="0" applyAlignment="1" applyFont="1">
      <alignment horizontal="right"/>
    </xf>
    <xf numFmtId="44" fontId="20" fillId="0" borderId="0" xfId="0" applyAlignment="1" applyFont="1" applyNumberFormat="1">
      <alignment horizontal="center"/>
    </xf>
    <xf numFmtId="44" fontId="19" fillId="6" borderId="19" xfId="0" applyBorder="1" applyFont="1" applyNumberFormat="1" applyFill="1"/>
    <xf numFmtId="44" fontId="2" fillId="3" borderId="13" xfId="0" applyBorder="1" applyFont="1" applyNumberFormat="1" applyFill="1"/>
    <xf numFmtId="44" fontId="2" fillId="3" borderId="17" xfId="0" applyBorder="1" applyFont="1" applyNumberFormat="1" applyFill="1"/>
    <xf numFmtId="0" fontId="24" fillId="0" borderId="0" xfId="0" applyFont="1"/>
    <xf numFmtId="0" fontId="25" fillId="0" borderId="0" xfId="0" applyAlignment="1" applyFont="1">
      <alignment horizontal="center"/>
    </xf>
    <xf numFmtId="0" fontId="2" fillId="6" borderId="3" xfId="0" applyAlignment="1" applyBorder="1" applyFont="1" applyFill="1">
      <alignment horizontal="center"/>
    </xf>
    <xf numFmtId="0" fontId="2" fillId="6" borderId="20" xfId="0" applyAlignment="1" applyBorder="1" applyFont="1" applyFill="1">
      <alignment horizontal="center"/>
    </xf>
    <xf numFmtId="0" fontId="2" fillId="6" borderId="4" xfId="0" applyAlignment="1" applyBorder="1" applyFont="1" applyFill="1">
      <alignment horizontal="center"/>
    </xf>
    <xf numFmtId="0" fontId="2" fillId="6" borderId="21" xfId="0" applyAlignment="1" applyBorder="1" applyFont="1" applyFill="1">
      <alignment horizontal="center"/>
    </xf>
    <xf numFmtId="0" fontId="2" fillId="6" borderId="22" xfId="0" applyAlignment="1" applyBorder="1" applyFont="1" applyFill="1">
      <alignment horizontal="center"/>
    </xf>
    <xf numFmtId="0" fontId="2" fillId="0" borderId="14" xfId="0" applyBorder="1" applyFont="1"/>
    <xf numFmtId="10" fontId="2" fillId="0" borderId="23" xfId="0" applyAlignment="1" applyBorder="1" applyFont="1" applyNumberFormat="1">
      <alignment horizontal="center"/>
    </xf>
    <xf numFmtId="0" fontId="2" fillId="6" borderId="24" xfId="0" applyAlignment="1" applyBorder="1" applyFont="1" applyFill="1">
      <alignment horizontal="center"/>
    </xf>
    <xf numFmtId="0" fontId="2" fillId="6" borderId="25" xfId="0" applyAlignment="1" applyBorder="1" applyFont="1" applyFill="1">
      <alignment horizontal="center"/>
    </xf>
    <xf numFmtId="0" fontId="6" fillId="0" borderId="26" xfId="0" applyAlignment="1" applyBorder="1" applyFont="1">
      <alignment horizontal="center"/>
    </xf>
    <xf numFmtId="9" fontId="5" fillId="5" borderId="6" xfId="0" applyBorder="1" applyFont="1" applyNumberFormat="1" applyFill="1"/>
    <xf numFmtId="0" fontId="6" fillId="5" borderId="4" xfId="0" applyAlignment="1" applyBorder="1" applyFont="1" applyFill="1">
      <alignment horizontal="center"/>
    </xf>
    <xf numFmtId="10" fontId="5" fillId="5" borderId="21" xfId="0" applyBorder="1" applyFont="1" applyNumberFormat="1" applyFill="1"/>
    <xf numFmtId="10" fontId="5" fillId="5" borderId="6" xfId="0" applyBorder="1" applyFont="1" applyNumberFormat="1" applyFill="1"/>
    <xf numFmtId="0" fontId="13" fillId="3" borderId="2" xfId="0" applyBorder="1" applyFont="1" applyFill="1"/>
    <xf numFmtId="0" fontId="2" fillId="3" borderId="11" xfId="0" applyBorder="1" applyFont="1" applyFill="1"/>
    <xf numFmtId="44" fontId="6" fillId="3" borderId="21" xfId="0" applyBorder="1" applyFont="1" applyNumberFormat="1" applyFill="1"/>
    <xf numFmtId="0" fontId="6" fillId="3" borderId="7" xfId="0" applyBorder="1" applyFont="1" applyFill="1"/>
    <xf numFmtId="0" fontId="6" fillId="3" borderId="21" xfId="0" applyBorder="1" applyFont="1" applyFill="1"/>
    <xf numFmtId="44" fontId="6" fillId="3" borderId="26" xfId="0" applyBorder="1" applyFont="1" applyNumberFormat="1" applyFill="1"/>
    <xf numFmtId="0" fontId="6" fillId="3" borderId="27" xfId="0" applyBorder="1" applyFont="1" applyFill="1"/>
    <xf numFmtId="0" fontId="5" fillId="0" borderId="3" xfId="0" applyAlignment="1" applyBorder="1" applyFont="1">
      <alignment horizontal="left" vertical="top"/>
    </xf>
    <xf numFmtId="0" fontId="5" fillId="0" borderId="20" xfId="0" applyAlignment="1" applyBorder="1" applyFont="1">
      <alignment vertical="top" wrapText="1"/>
    </xf>
    <xf numFmtId="0" fontId="5" fillId="0" borderId="20" xfId="0" applyAlignment="1" applyBorder="1" applyFont="1">
      <alignment horizontal="left" vertical="top" wrapText="1"/>
    </xf>
    <xf numFmtId="0" fontId="5" fillId="0" borderId="4" xfId="0" applyAlignment="1" applyBorder="1" applyFont="1">
      <alignment vertical="top" wrapText="1"/>
    </xf>
    <xf numFmtId="0" fontId="5" fillId="3" borderId="7" xfId="0" applyBorder="1" applyFont="1" applyFill="1"/>
    <xf numFmtId="0" fontId="5" fillId="0" borderId="7" xfId="0" applyBorder="1" applyFont="1"/>
    <xf numFmtId="0" fontId="5" fillId="0" borderId="5" xfId="0" applyBorder="1" applyFont="1"/>
    <xf numFmtId="0" fontId="5" fillId="0" borderId="10" xfId="0" applyAlignment="1" applyBorder="1" applyFont="1">
      <alignment vertical="top"/>
    </xf>
    <xf numFmtId="0" fontId="5" fillId="0" borderId="28" xfId="0" applyAlignment="1" applyBorder="1" applyFont="1">
      <alignment vertical="top" wrapText="1"/>
    </xf>
    <xf numFmtId="0" fontId="5" fillId="0" borderId="22" xfId="0" applyAlignment="1" applyBorder="1" applyFont="1">
      <alignment horizontal="left" vertical="top" wrapText="1"/>
    </xf>
    <xf numFmtId="44" fontId="6" fillId="5" borderId="27" xfId="0" applyBorder="1" applyFont="1" applyNumberFormat="1" applyFill="1"/>
    <xf numFmtId="44" fontId="2" fillId="3" borderId="27" xfId="0" applyBorder="1" applyFont="1" applyNumberFormat="1" applyFill="1"/>
    <xf numFmtId="44" fontId="6" fillId="5" borderId="29" xfId="0" applyBorder="1" applyFont="1" applyNumberFormat="1" applyFill="1"/>
    <xf numFmtId="0" fontId="2" fillId="4" borderId="1" xfId="0" applyBorder="1" applyFont="1" applyFill="1"/>
    <xf numFmtId="0" fontId="5" fillId="5" borderId="1" xfId="0" applyBorder="1" applyFont="1" applyFill="1"/>
    <xf numFmtId="0" fontId="6" fillId="6" borderId="2" xfId="0" applyBorder="1" applyFont="1" applyFill="1"/>
    <xf numFmtId="44" fontId="6" fillId="6" borderId="2" xfId="0" applyBorder="1" applyFont="1" applyNumberFormat="1" applyFill="1"/>
    <xf numFmtId="44" fontId="6" fillId="6" borderId="21" xfId="0" applyBorder="1" applyFont="1" applyNumberFormat="1" applyFill="1"/>
    <xf numFmtId="44" fontId="2" fillId="6" borderId="14" xfId="0" applyBorder="1" applyFont="1" applyNumberFormat="1" applyFill="1"/>
    <xf numFmtId="0" fontId="2" fillId="0" borderId="16" xfId="0" applyBorder="1" applyFont="1"/>
    <xf numFmtId="44" fontId="2" fillId="6" borderId="16" xfId="0" applyBorder="1" applyFont="1" applyNumberFormat="1" applyFill="1"/>
    <xf numFmtId="44" fontId="2" fillId="6" borderId="30" xfId="0" applyBorder="1" applyFont="1" applyNumberFormat="1" applyFill="1"/>
    <xf numFmtId="0" fontId="6" fillId="0" borderId="14" xfId="0" applyBorder="1" applyFont="1"/>
    <xf numFmtId="0" fontId="1" fillId="0" borderId="14" xfId="0" applyAlignment="1" applyBorder="1" applyFont="1">
      <alignment horizontal="right"/>
    </xf>
    <xf numFmtId="0" fontId="2" fillId="6" borderId="26" xfId="0" applyAlignment="1" applyBorder="1" applyFont="1" applyFill="1">
      <alignment horizontal="center"/>
    </xf>
    <xf numFmtId="0" fontId="2" fillId="3" borderId="7" xfId="0" applyAlignment="1" applyBorder="1" applyFont="1" applyFill="1">
      <alignment horizontal="center"/>
    </xf>
    <xf numFmtId="0" fontId="2" fillId="3" borderId="2" xfId="0" applyAlignment="1" applyBorder="1" applyFont="1" applyFill="1">
      <alignment horizontal="center"/>
    </xf>
    <xf numFmtId="0" fontId="2" fillId="3" borderId="21" xfId="0" applyAlignment="1" applyBorder="1" applyFont="1" applyFill="1">
      <alignment horizontal="center"/>
    </xf>
    <xf numFmtId="0" fontId="2" fillId="3" borderId="29" xfId="0" applyAlignment="1" applyBorder="1" applyFont="1" applyFill="1">
      <alignment horizontal="center"/>
    </xf>
    <xf numFmtId="10" fontId="2" fillId="6" borderId="5" xfId="0" applyAlignment="1" applyBorder="1" applyFont="1" applyNumberFormat="1" applyFill="1">
      <alignment horizontal="center"/>
    </xf>
    <xf numFmtId="10" fontId="2" fillId="6" borderId="31" xfId="0" applyAlignment="1" applyBorder="1" applyFont="1" applyNumberFormat="1" applyFill="1">
      <alignment horizontal="center"/>
    </xf>
    <xf numFmtId="10" fontId="2" fillId="6" borderId="6" xfId="0" applyAlignment="1" applyBorder="1" applyFont="1" applyNumberFormat="1" applyFill="1">
      <alignment horizontal="center"/>
    </xf>
    <xf numFmtId="0" fontId="2" fillId="0" borderId="32" xfId="0" applyBorder="1" applyFont="1"/>
    <xf numFmtId="0" fontId="2" fillId="6" borderId="33" xfId="0" applyAlignment="1" applyBorder="1" applyFont="1" applyFill="1">
      <alignment horizontal="center"/>
    </xf>
    <xf numFmtId="0" fontId="2" fillId="6" borderId="9" xfId="0" applyAlignment="1" applyBorder="1" applyFont="1" applyFill="1">
      <alignment horizontal="center"/>
    </xf>
    <xf numFmtId="0" fontId="2" fillId="7" borderId="32" xfId="0" applyAlignment="1" applyBorder="1" applyFont="1" applyFill="1">
      <alignment horizontal="center"/>
    </xf>
    <xf numFmtId="0" fontId="10" fillId="7" borderId="21" xfId="0" applyAlignment="1" applyBorder="1" applyFont="1" applyFill="1">
      <alignment horizontal="center"/>
    </xf>
    <xf numFmtId="0" fontId="5" fillId="0" borderId="3" xfId="0" applyAlignment="1" applyBorder="1" applyFont="1">
      <alignment horizontal="center" wrapText="1"/>
    </xf>
    <xf numFmtId="0" fontId="5" fillId="0" borderId="4" xfId="0" applyAlignment="1" applyBorder="1" applyFont="1">
      <alignment horizontal="center" wrapText="1"/>
    </xf>
    <xf numFmtId="0" fontId="5" fillId="0" borderId="26" xfId="0" applyAlignment="1" applyBorder="1" applyFont="1">
      <alignment horizontal="center" wrapText="1"/>
    </xf>
    <xf numFmtId="0" fontId="5" fillId="0" borderId="2" xfId="0" applyAlignment="1" applyBorder="1" applyFont="1">
      <alignment horizontal="center" wrapText="1"/>
    </xf>
    <xf numFmtId="0" fontId="12" fillId="0" borderId="4" xfId="0" applyAlignment="1" applyBorder="1" applyFont="1">
      <alignment horizontal="center" wrapText="1"/>
    </xf>
    <xf numFmtId="44" fontId="2" fillId="6" borderId="26" xfId="0" applyBorder="1" applyFont="1" applyNumberFormat="1" applyFill="1"/>
    <xf numFmtId="0" fontId="6" fillId="0" borderId="2" xfId="0" applyAlignment="1" applyBorder="1" applyFont="1">
      <alignment horizontal="center"/>
    </xf>
    <xf numFmtId="0" fontId="6" fillId="0" borderId="2" xfId="0" applyAlignment="1" applyBorder="1" applyFont="1">
      <alignment horizontal="center" vertical="center" wrapText="1"/>
    </xf>
    <xf numFmtId="0" fontId="6" fillId="0" borderId="26" xfId="0" applyAlignment="1" applyBorder="1" applyFont="1">
      <alignment horizontal="center" vertical="center" wrapText="1"/>
    </xf>
    <xf numFmtId="0" fontId="6" fillId="0" borderId="7" xfId="0" applyAlignment="1" applyBorder="1" applyFont="1">
      <alignment horizontal="center" vertical="center" wrapText="1"/>
    </xf>
    <xf numFmtId="0" fontId="6" fillId="0" borderId="21" xfId="0" applyAlignment="1" applyBorder="1" applyFont="1">
      <alignment horizontal="center" vertical="center" wrapText="1"/>
    </xf>
    <xf numFmtId="1" fontId="5" fillId="6" borderId="26" xfId="0" applyAlignment="1" applyBorder="1" applyFont="1" applyNumberFormat="1" applyFill="1">
      <alignment horizontal="center"/>
    </xf>
    <xf numFmtId="44" fontId="2" fillId="6" borderId="26" xfId="0" applyAlignment="1" applyBorder="1" applyFont="1" applyNumberFormat="1" applyFill="1">
      <alignment horizontal="center"/>
    </xf>
    <xf numFmtId="0" fontId="1" fillId="0" borderId="11" xfId="0" applyAlignment="1" applyBorder="1" applyFont="1">
      <alignment vertical="top"/>
    </xf>
    <xf numFmtId="0" fontId="2" fillId="0" borderId="11" xfId="0" applyBorder="1" applyFont="1"/>
    <xf numFmtId="0" fontId="2" fillId="0" borderId="34" xfId="0" applyBorder="1" applyFont="1"/>
    <xf numFmtId="0" fontId="2" fillId="0" borderId="22" xfId="0" applyAlignment="1" applyBorder="1" applyFont="1">
      <alignment horizontal="center" vertical="center" wrapText="1"/>
    </xf>
    <xf numFmtId="0" fontId="2" fillId="6" borderId="1" xfId="0" applyBorder="1" applyFont="1" applyFill="1"/>
    <xf numFmtId="0" fontId="5" fillId="0" borderId="7" xfId="0" applyAlignment="1" applyBorder="1" applyFont="1">
      <alignment vertical="top" wrapText="1"/>
    </xf>
    <xf numFmtId="0" fontId="5" fillId="0" borderId="21" xfId="0" applyAlignment="1" applyBorder="1" applyFont="1">
      <alignment vertical="top" wrapText="1"/>
    </xf>
    <xf numFmtId="44" fontId="6" fillId="6" borderId="7" xfId="0" applyBorder="1" applyFont="1" applyNumberFormat="1" applyFill="1"/>
    <xf numFmtId="44" fontId="6" fillId="6" borderId="27" xfId="0" applyBorder="1" applyFont="1" applyNumberFormat="1" applyFill="1"/>
    <xf numFmtId="0" fontId="6" fillId="6" borderId="31" xfId="0" applyBorder="1" applyFont="1" applyFill="1"/>
    <xf numFmtId="44" fontId="6" fillId="6" borderId="6" xfId="0" applyBorder="1" applyFont="1" applyNumberFormat="1" applyFill="1"/>
    <xf numFmtId="44" fontId="6" fillId="6" borderId="5" xfId="0" applyBorder="1" applyFont="1" applyNumberFormat="1" applyFill="1"/>
    <xf numFmtId="0" fontId="12" fillId="3" borderId="7" xfId="0" applyBorder="1" applyFont="1" applyFill="1"/>
    <xf numFmtId="0" fontId="13" fillId="3" borderId="11" xfId="0" applyBorder="1" applyFont="1" applyFill="1"/>
    <xf numFmtId="0" fontId="13" fillId="3" borderId="27" xfId="0" applyBorder="1" applyFont="1" applyFill="1"/>
    <xf numFmtId="0" fontId="13" fillId="3" borderId="26" xfId="0" applyBorder="1" applyFont="1" applyFill="1"/>
    <xf numFmtId="0" fontId="13" fillId="3" borderId="21" xfId="0" applyBorder="1" applyFont="1" applyFill="1"/>
    <xf numFmtId="0" fontId="13" fillId="3" borderId="7" xfId="0" applyBorder="1" applyFont="1" applyFill="1"/>
    <xf numFmtId="0" fontId="20" fillId="3" borderId="2" xfId="0" applyBorder="1" applyFont="1" applyFill="1"/>
    <xf numFmtId="2" fontId="20" fillId="3" borderId="2" xfId="0" applyBorder="1" applyFont="1" applyNumberFormat="1" applyFill="1"/>
    <xf numFmtId="44" fontId="13" fillId="3" borderId="27" xfId="0" applyBorder="1" applyFont="1" applyNumberFormat="1" applyFill="1"/>
    <xf numFmtId="44" fontId="20" fillId="3" borderId="26" xfId="0" applyBorder="1" applyFont="1" applyNumberFormat="1" applyFill="1"/>
    <xf numFmtId="44" fontId="20" fillId="3" borderId="2" xfId="0" applyBorder="1" applyFont="1" applyNumberFormat="1" applyFill="1"/>
    <xf numFmtId="44" fontId="20" fillId="3" borderId="21" xfId="0" applyBorder="1" applyFont="1" applyNumberFormat="1" applyFill="1"/>
    <xf numFmtId="0" fontId="20" fillId="3" borderId="7" xfId="0" applyBorder="1" applyFont="1" applyFill="1"/>
    <xf numFmtId="0" fontId="20" fillId="3" borderId="21" xfId="0" applyBorder="1" applyFont="1" applyFill="1"/>
    <xf numFmtId="0" fontId="20" fillId="3" borderId="27" xfId="0" applyBorder="1" applyFont="1" applyFill="1"/>
    <xf numFmtId="0" fontId="2" fillId="0" borderId="22" xfId="0" applyAlignment="1" applyBorder="1" applyFont="1">
      <alignment horizontal="center"/>
    </xf>
    <xf numFmtId="44" fontId="2" fillId="0" borderId="22" xfId="0" applyBorder="1" applyFont="1" applyNumberFormat="1"/>
    <xf numFmtId="0" fontId="2" fillId="0" borderId="18" xfId="0" applyBorder="1" applyFont="1"/>
    <xf numFmtId="44" fontId="2" fillId="5" borderId="27" xfId="0" applyBorder="1" applyFont="1" applyNumberFormat="1" applyFill="1"/>
    <xf numFmtId="44" fontId="13" fillId="5" borderId="27" xfId="0" applyBorder="1" applyFont="1" applyNumberFormat="1" applyFill="1"/>
    <xf numFmtId="44" fontId="2" fillId="5" borderId="29" xfId="0" applyBorder="1" applyFont="1" applyNumberFormat="1" applyFill="1"/>
    <xf numFmtId="0" fontId="5" fillId="0" borderId="22" xfId="0" applyAlignment="1" applyBorder="1" applyFont="1">
      <alignment horizontal="center" wrapText="1"/>
    </xf>
    <xf numFmtId="0" fontId="5" fillId="0" borderId="28" xfId="0" applyAlignment="1" applyBorder="1" applyFont="1">
      <alignment horizontal="center" wrapText="1"/>
    </xf>
    <xf numFmtId="0" fontId="5" fillId="0" borderId="35" xfId="0" applyAlignment="1" applyBorder="1" applyFont="1">
      <alignment horizontal="center" wrapText="1"/>
    </xf>
    <xf numFmtId="0" fontId="21" fillId="0" borderId="36" xfId="0" applyBorder="1" applyFont="1"/>
    <xf numFmtId="0" fontId="21" fillId="0" borderId="37" xfId="0" applyBorder="1" applyFont="1"/>
    <xf numFmtId="0" fontId="21" fillId="0" borderId="38" xfId="0" applyBorder="1" applyFont="1"/>
    <xf numFmtId="0" fontId="24" fillId="0" borderId="7" xfId="0" applyBorder="1" applyFont="1"/>
    <xf numFmtId="0" fontId="2" fillId="6" borderId="39" xfId="0" applyAlignment="1" applyBorder="1" applyFont="1" applyFill="1">
      <alignment horizontal="center"/>
    </xf>
    <xf numFmtId="0" fontId="2" fillId="3" borderId="32" xfId="0" applyAlignment="1" applyBorder="1" applyFont="1" applyFill="1">
      <alignment horizontal="center"/>
    </xf>
    <xf numFmtId="0" fontId="2" fillId="3" borderId="24" xfId="0" applyAlignment="1" applyBorder="1" applyFont="1" applyFill="1">
      <alignment horizontal="center"/>
    </xf>
    <xf numFmtId="0" fontId="2" fillId="3" borderId="30" xfId="0" applyAlignment="1" applyBorder="1" applyFont="1" applyFill="1">
      <alignment horizontal="center"/>
    </xf>
    <xf numFmtId="44" fontId="2" fillId="6" borderId="0" xfId="0" applyFont="1" applyNumberFormat="1" applyFill="1"/>
    <xf numFmtId="44" fontId="2" fillId="6" borderId="40" xfId="0" applyBorder="1" applyFont="1" applyNumberFormat="1" applyFill="1"/>
    <xf numFmtId="44" fontId="1" fillId="6" borderId="0" xfId="0" applyFont="1" applyNumberFormat="1" applyFill="1"/>
    <xf numFmtId="44" fontId="1" fillId="6" borderId="40" xfId="0" applyBorder="1" applyFont="1" applyNumberFormat="1" applyFill="1"/>
    <xf numFmtId="10" fontId="2" fillId="6" borderId="0" xfId="0" applyFont="1" applyNumberFormat="1" applyFill="1"/>
    <xf numFmtId="0" fontId="1" fillId="6" borderId="41" xfId="0" applyBorder="1" applyFont="1" applyFill="1"/>
    <xf numFmtId="0" fontId="1" fillId="6" borderId="1" xfId="0" applyBorder="1" applyFont="1" applyFill="1"/>
    <xf numFmtId="0" fontId="13" fillId="3" borderId="42" xfId="0" applyBorder="1" applyFont="1" applyFill="1"/>
    <xf numFmtId="44" fontId="9" fillId="6" borderId="1" xfId="0" applyAlignment="1" applyBorder="1" applyFont="1" applyNumberFormat="1" applyFill="1">
      <alignment vertical="top" wrapText="1"/>
    </xf>
    <xf numFmtId="2" fontId="28" fillId="0" borderId="43" xfId="0" applyAlignment="1" applyBorder="1" applyFont="1" applyNumberFormat="1">
      <alignment horizontal="center" wrapText="1"/>
    </xf>
    <xf numFmtId="2" fontId="28" fillId="0" borderId="15" xfId="0" applyAlignment="1" applyBorder="1" applyFont="1" applyNumberFormat="1">
      <alignment horizontal="center" wrapText="1"/>
    </xf>
    <xf numFmtId="2" fontId="28" fillId="0" borderId="44" xfId="0" applyAlignment="1" applyBorder="1" applyFont="1" applyNumberFormat="1">
      <alignment horizontal="center" wrapText="1"/>
    </xf>
    <xf numFmtId="0" fontId="31" fillId="0" borderId="0" xfId="0" applyFont="1"/>
    <xf numFmtId="0" fontId="28" fillId="0" borderId="0" xfId="0" applyFont="1"/>
    <xf numFmtId="2" fontId="35" fillId="8" borderId="3" xfId="0" applyAlignment="1" applyBorder="1" applyFont="1" applyNumberFormat="1" applyFill="1">
      <alignment horizontal="center" wrapText="1"/>
    </xf>
    <xf numFmtId="2" fontId="35" fillId="8" borderId="20" xfId="0" applyAlignment="1" applyBorder="1" applyFont="1" applyNumberFormat="1" applyFill="1">
      <alignment horizontal="center" wrapText="1"/>
    </xf>
    <xf numFmtId="2" fontId="35" fillId="8" borderId="4" xfId="0" applyAlignment="1" applyBorder="1" applyFont="1" applyNumberFormat="1" applyFill="1">
      <alignment horizontal="center" wrapText="1"/>
    </xf>
    <xf numFmtId="2" fontId="35" fillId="8" borderId="8" xfId="0" applyAlignment="1" applyBorder="1" applyFont="1" applyNumberFormat="1" applyFill="1">
      <alignment horizontal="center" wrapText="1"/>
    </xf>
    <xf numFmtId="2" fontId="35" fillId="8" borderId="16" xfId="0" applyAlignment="1" applyBorder="1" applyFont="1" applyNumberFormat="1" applyFill="1">
      <alignment horizontal="center" wrapText="1"/>
    </xf>
    <xf numFmtId="2" fontId="35" fillId="8" borderId="9" xfId="0" applyAlignment="1" applyBorder="1" applyFont="1" applyNumberFormat="1" applyFill="1">
      <alignment horizontal="center" wrapText="1"/>
    </xf>
    <xf numFmtId="2" fontId="35" fillId="8" borderId="7" xfId="0" applyAlignment="1" applyBorder="1" applyFont="1" applyNumberFormat="1" applyFill="1">
      <alignment horizontal="center" wrapText="1"/>
    </xf>
    <xf numFmtId="2" fontId="35" fillId="8" borderId="2" xfId="0" applyAlignment="1" applyBorder="1" applyFont="1" applyNumberFormat="1" applyFill="1">
      <alignment horizontal="center" wrapText="1"/>
    </xf>
    <xf numFmtId="2" fontId="35" fillId="8" borderId="21" xfId="0" applyAlignment="1" applyBorder="1" applyFont="1" applyNumberFormat="1" applyFill="1">
      <alignment horizontal="center" wrapText="1"/>
    </xf>
    <xf numFmtId="2" fontId="35" fillId="8" borderId="45" xfId="0" applyAlignment="1" applyBorder="1" applyFont="1" applyNumberFormat="1" applyFill="1">
      <alignment horizontal="center" wrapText="1"/>
    </xf>
    <xf numFmtId="2" fontId="35" fillId="8" borderId="14" xfId="0" applyAlignment="1" applyBorder="1" applyFont="1" applyNumberFormat="1" applyFill="1">
      <alignment horizontal="center" wrapText="1"/>
    </xf>
    <xf numFmtId="2" fontId="35" fillId="8" borderId="39" xfId="0" applyAlignment="1" applyBorder="1" applyFont="1" applyNumberFormat="1" applyFill="1">
      <alignment horizontal="center" wrapText="1"/>
    </xf>
    <xf numFmtId="0" fontId="37" fillId="0" borderId="2" xfId="0" applyAlignment="1" applyBorder="1" applyFont="1">
      <alignment horizontal="center" wrapText="1"/>
    </xf>
    <xf numFmtId="0" fontId="37" fillId="0" borderId="2" xfId="0" applyAlignment="1" applyBorder="1" applyFont="1">
      <alignment horizontal="center"/>
    </xf>
    <xf numFmtId="0" fontId="37" fillId="0" borderId="11" xfId="0" applyAlignment="1" applyBorder="1" applyFont="1">
      <alignment horizontal="center" wrapText="1"/>
    </xf>
    <xf numFmtId="0" fontId="31" fillId="0" borderId="7" xfId="0" applyAlignment="1" applyBorder="1" applyFont="1">
      <alignment horizontal="center" wrapText="1"/>
    </xf>
    <xf numFmtId="16" fontId="31" fillId="0" borderId="2" xfId="0" applyAlignment="1" applyBorder="1" applyFont="1" applyNumberFormat="1">
      <alignment horizontal="center" wrapText="1"/>
    </xf>
    <xf numFmtId="0" fontId="31" fillId="0" borderId="2" xfId="0" applyAlignment="1" applyBorder="1" applyFont="1">
      <alignment horizontal="center" wrapText="1"/>
    </xf>
    <xf numFmtId="0" fontId="31" fillId="0" borderId="21" xfId="0" applyAlignment="1" applyBorder="1" applyFont="1">
      <alignment horizontal="center" wrapText="1"/>
    </xf>
    <xf numFmtId="2" fontId="31" fillId="6" borderId="46" xfId="0" applyAlignment="1" applyBorder="1" applyFont="1" applyNumberFormat="1" applyFill="1">
      <alignment horizontal="center"/>
    </xf>
    <xf numFmtId="2" fontId="31" fillId="6" borderId="47" xfId="0" applyAlignment="1" applyBorder="1" applyFont="1" applyNumberFormat="1" applyFill="1">
      <alignment horizontal="center"/>
    </xf>
    <xf numFmtId="2" fontId="31" fillId="6" borderId="48" xfId="0" applyAlignment="1" applyBorder="1" applyFont="1" applyNumberFormat="1" applyFill="1">
      <alignment horizontal="center"/>
    </xf>
    <xf numFmtId="2" fontId="31" fillId="6" borderId="32" xfId="0" applyAlignment="1" applyBorder="1" applyFont="1" applyNumberFormat="1" applyFill="1">
      <alignment horizontal="center"/>
    </xf>
    <xf numFmtId="2" fontId="31" fillId="6" borderId="24" xfId="0" applyAlignment="1" applyBorder="1" applyFont="1" applyNumberFormat="1" applyFill="1">
      <alignment horizontal="center"/>
    </xf>
    <xf numFmtId="2" fontId="31" fillId="6" borderId="30" xfId="0" applyAlignment="1" applyBorder="1" applyFont="1" applyNumberFormat="1" applyFill="1">
      <alignment horizontal="center"/>
    </xf>
    <xf numFmtId="10" fontId="2" fillId="3" borderId="1" xfId="0" applyBorder="1" applyFont="1" applyNumberFormat="1" applyFill="1"/>
    <xf numFmtId="2" fontId="0" fillId="0" borderId="0" xfId="0" applyNumberFormat="1"/>
    <xf numFmtId="0" fontId="26" fillId="0" borderId="0" xfId="0" applyAlignment="1" applyFont="1">
      <alignment horizontal="center"/>
    </xf>
    <xf numFmtId="2" fontId="0" fillId="3" borderId="35" xfId="0" applyBorder="1" applyNumberFormat="1" applyFill="1"/>
    <xf numFmtId="2" fontId="0" fillId="3" borderId="1" xfId="0" applyBorder="1" applyNumberFormat="1" applyFill="1"/>
    <xf numFmtId="2" fontId="2" fillId="6" borderId="40" xfId="0" applyBorder="1" applyFont="1" applyNumberFormat="1" applyFill="1"/>
    <xf numFmtId="2" fontId="2" fillId="6" borderId="0" xfId="0" applyFont="1" applyNumberFormat="1" applyFill="1"/>
    <xf numFmtId="2" fontId="2" fillId="0" borderId="0" xfId="0" applyFont="1" applyNumberFormat="1"/>
    <xf numFmtId="0" fontId="1" fillId="0" borderId="49" xfId="0" applyAlignment="1" applyBorder="1" applyFont="1">
      <alignment vertical="top"/>
    </xf>
    <xf numFmtId="0" fontId="2" fillId="0" borderId="42" xfId="0" applyAlignment="1" applyBorder="1" applyFont="1">
      <alignment horizontal="center"/>
    </xf>
    <xf numFmtId="0" fontId="2" fillId="0" borderId="25" xfId="0" applyBorder="1" applyFont="1"/>
    <xf numFmtId="0" fontId="2" fillId="0" borderId="46" xfId="0" applyAlignment="1" applyBorder="1" applyFont="1">
      <alignment horizontal="center"/>
    </xf>
    <xf numFmtId="0" fontId="2" fillId="0" borderId="47" xfId="0" applyAlignment="1" applyBorder="1" applyFont="1">
      <alignment horizontal="center"/>
    </xf>
    <xf numFmtId="0" fontId="2" fillId="0" borderId="48" xfId="0" applyAlignment="1" applyBorder="1" applyFont="1">
      <alignment horizontal="center"/>
    </xf>
    <xf numFmtId="0" fontId="38" fillId="0" borderId="0" xfId="1" applyFont="1" applyFill="1"/>
    <xf numFmtId="0" fontId="2" fillId="6" borderId="7" xfId="0" applyAlignment="1" applyBorder="1" applyFont="1" applyFill="1">
      <alignment horizontal="center"/>
    </xf>
    <xf numFmtId="0" fontId="2" fillId="6" borderId="8" xfId="0" applyAlignment="1" applyBorder="1" applyFont="1" applyFill="1">
      <alignment horizontal="center"/>
    </xf>
    <xf numFmtId="0" fontId="2" fillId="7" borderId="24" xfId="0" applyAlignment="1" applyBorder="1" applyFont="1" applyFill="1">
      <alignment horizontal="center" wrapText="1"/>
    </xf>
    <xf numFmtId="0" fontId="2" fillId="7" borderId="30" xfId="0" applyAlignment="1" applyBorder="1" applyFont="1" applyFill="1">
      <alignment horizontal="center" wrapText="1"/>
    </xf>
    <xf numFmtId="0" fontId="7" fillId="0" borderId="0" xfId="1" applyFont="1"/>
    <xf numFmtId="10" fontId="6" fillId="0" borderId="0" xfId="0" applyFont="1" applyNumberFormat="1"/>
    <xf numFmtId="0" fontId="2" fillId="6" borderId="44" xfId="0" applyAlignment="1" applyBorder="1" applyFont="1" applyFill="1">
      <alignment horizontal="center"/>
    </xf>
    <xf numFmtId="0" fontId="16" fillId="6" borderId="11" xfId="0" applyAlignment="1" applyBorder="1" applyFont="1" applyFill="1">
      <alignment horizontal="left"/>
    </xf>
    <xf numFmtId="0" fontId="16" fillId="6" borderId="50" xfId="0" applyAlignment="1" applyBorder="1" applyFont="1" applyFill="1">
      <alignment horizontal="left"/>
    </xf>
    <xf numFmtId="0" fontId="16" fillId="6" borderId="26" xfId="0" applyAlignment="1" applyBorder="1" applyFont="1" applyFill="1">
      <alignment horizontal="left"/>
    </xf>
    <xf numFmtId="0" fontId="2" fillId="0" borderId="32" xfId="0" applyAlignment="1" applyBorder="1" applyFont="1">
      <alignment horizontal="center"/>
    </xf>
    <xf numFmtId="0" fontId="2" fillId="0" borderId="24" xfId="0" applyAlignment="1" applyBorder="1" applyFont="1">
      <alignment horizontal="center"/>
    </xf>
    <xf numFmtId="0" fontId="2" fillId="0" borderId="30" xfId="0" applyAlignment="1" applyBorder="1" applyFont="1">
      <alignment horizontal="center"/>
    </xf>
    <xf numFmtId="0" fontId="2" fillId="0" borderId="11" xfId="0" applyAlignment="1" applyBorder="1" applyFont="1">
      <alignment horizontal="center"/>
    </xf>
    <xf numFmtId="0" fontId="2" fillId="7" borderId="32" xfId="0" applyAlignment="1" applyBorder="1" applyFont="1" applyFill="1">
      <alignment horizontal="center" wrapText="1"/>
    </xf>
    <xf numFmtId="0" fontId="2" fillId="6" borderId="45" xfId="0" applyAlignment="1" applyBorder="1" applyFont="1" applyFill="1">
      <alignment horizontal="center"/>
    </xf>
    <xf numFmtId="0" fontId="2" fillId="3" borderId="1" xfId="0" applyAlignment="1" applyBorder="1" applyFont="1" applyFill="1">
      <alignment horizontal="center"/>
    </xf>
    <xf numFmtId="0" fontId="2" fillId="3" borderId="51" xfId="0" applyAlignment="1" applyBorder="1" applyFont="1" applyFill="1">
      <alignment horizontal="center"/>
    </xf>
    <xf numFmtId="0" fontId="2" fillId="6" borderId="52" xfId="0" applyAlignment="1" applyBorder="1" applyFont="1" applyFill="1">
      <alignment horizontal="center"/>
    </xf>
    <xf numFmtId="0" fontId="2" fillId="3" borderId="52" xfId="0" applyAlignment="1" applyBorder="1" applyFont="1" applyFill="1">
      <alignment horizontal="center"/>
    </xf>
    <xf numFmtId="0" fontId="2" fillId="3" borderId="45" xfId="0" applyAlignment="1" applyBorder="1" applyFont="1" applyFill="1">
      <alignment horizontal="center"/>
    </xf>
    <xf numFmtId="0" fontId="2" fillId="3" borderId="14" xfId="0" applyAlignment="1" applyBorder="1" applyFont="1" applyFill="1">
      <alignment horizontal="center"/>
    </xf>
    <xf numFmtId="0" fontId="2" fillId="3" borderId="39" xfId="0" applyAlignment="1" applyBorder="1" applyFont="1" applyFill="1">
      <alignment horizontal="center"/>
    </xf>
    <xf numFmtId="10" fontId="2" fillId="6" borderId="32" xfId="0" applyAlignment="1" applyBorder="1" applyFont="1" applyNumberFormat="1" applyFill="1">
      <alignment horizontal="center"/>
    </xf>
    <xf numFmtId="10" fontId="2" fillId="6" borderId="24" xfId="0" applyAlignment="1" applyBorder="1" applyFont="1" applyNumberFormat="1" applyFill="1">
      <alignment horizontal="center"/>
    </xf>
    <xf numFmtId="10" fontId="2" fillId="6" borderId="30" xfId="0" applyAlignment="1" applyBorder="1" applyFont="1" applyNumberFormat="1" applyFill="1">
      <alignment horizontal="center"/>
    </xf>
    <xf numFmtId="0" fontId="2" fillId="0" borderId="53" xfId="0" applyBorder="1" applyFont="1"/>
    <xf numFmtId="0" fontId="2" fillId="0" borderId="54" xfId="0" applyBorder="1" applyFont="1"/>
    <xf numFmtId="10" fontId="2" fillId="0" borderId="54" xfId="0" applyBorder="1" applyFont="1" applyNumberFormat="1"/>
    <xf numFmtId="10" fontId="2" fillId="0" borderId="51" xfId="0" applyBorder="1" applyFont="1" applyNumberFormat="1"/>
    <xf numFmtId="0" fontId="2" fillId="6" borderId="1" xfId="0" applyAlignment="1" applyBorder="1" applyFont="1" applyFill="1">
      <alignment horizontal="center"/>
    </xf>
    <xf numFmtId="0" fontId="2" fillId="7" borderId="24" xfId="0" applyAlignment="1" applyBorder="1" applyFont="1" applyFill="1">
      <alignment horizontal="center"/>
    </xf>
    <xf numFmtId="0" fontId="2" fillId="7" borderId="30" xfId="0" applyAlignment="1" applyBorder="1" applyFont="1" applyFill="1">
      <alignment horizontal="center"/>
    </xf>
    <xf numFmtId="0" fontId="32" fillId="0" borderId="0" xfId="0" applyAlignment="1" applyFont="1">
      <alignment horizontal="center"/>
    </xf>
    <xf numFmtId="0" fontId="15" fillId="0" borderId="20" xfId="0" applyBorder="1" applyFont="1"/>
    <xf numFmtId="0" fontId="15" fillId="0" borderId="10" xfId="0" applyBorder="1" applyFont="1"/>
    <xf numFmtId="0" fontId="2" fillId="5" borderId="31" xfId="0" applyBorder="1" applyFont="1" applyFill="1"/>
    <xf numFmtId="0" fontId="2" fillId="5" borderId="12" xfId="0" applyBorder="1" applyFont="1" applyFill="1"/>
    <xf numFmtId="0" fontId="8" fillId="0" borderId="0" xfId="0" applyAlignment="1" applyFont="1">
      <alignment vertical="top" wrapText="1"/>
    </xf>
    <xf numFmtId="0" fontId="5" fillId="0" borderId="11" xfId="0" applyAlignment="1" applyBorder="1" applyFont="1">
      <alignment horizontal="center" wrapText="1"/>
    </xf>
    <xf numFmtId="44" fontId="2" fillId="6" borderId="11" xfId="0" applyBorder="1" applyFont="1" applyNumberFormat="1" applyFill="1"/>
    <xf numFmtId="0" fontId="2" fillId="0" borderId="26" xfId="0" applyAlignment="1" applyBorder="1" applyFont="1">
      <alignment horizontal="center" wrapText="1"/>
    </xf>
    <xf numFmtId="0" fontId="2" fillId="5" borderId="55" xfId="0" applyBorder="1" applyFont="1" applyFill="1"/>
    <xf numFmtId="1" fontId="6" fillId="0" borderId="0" xfId="0" applyAlignment="1" applyFont="1" applyNumberFormat="1">
      <alignment horizontal="center"/>
    </xf>
    <xf numFmtId="1" fontId="2" fillId="0" borderId="0" xfId="0" applyFont="1" applyNumberFormat="1"/>
    <xf numFmtId="0" fontId="2" fillId="6" borderId="35" xfId="0" applyAlignment="1" applyBorder="1" applyFont="1" applyFill="1">
      <alignment horizontal="center"/>
    </xf>
    <xf numFmtId="2" fontId="6" fillId="0" borderId="0" xfId="0" applyFont="1" applyNumberFormat="1"/>
    <xf numFmtId="44" fontId="6" fillId="0" borderId="0" xfId="0" applyFont="1" applyNumberFormat="1"/>
    <xf numFmtId="0" fontId="2" fillId="2" borderId="1" xfId="0" applyBorder="1" applyFont="1" applyFill="1" applyProtection="1">
      <protection locked="0"/>
    </xf>
    <xf numFmtId="0" fontId="6" fillId="2" borderId="2" xfId="0" applyBorder="1" applyFont="1" applyFill="1" applyProtection="1">
      <protection locked="0"/>
    </xf>
    <xf numFmtId="2" fontId="6" fillId="2" borderId="2" xfId="0" applyBorder="1" applyFont="1" applyNumberFormat="1" applyFill="1" applyProtection="1">
      <protection locked="0"/>
    </xf>
    <xf numFmtId="0" fontId="6" fillId="2" borderId="31" xfId="0" applyBorder="1" applyFont="1" applyFill="1" applyProtection="1">
      <protection locked="0"/>
    </xf>
    <xf numFmtId="2" fontId="6" fillId="2" borderId="31" xfId="0" applyBorder="1" applyFont="1" applyNumberFormat="1" applyFill="1" applyProtection="1">
      <protection locked="0"/>
    </xf>
    <xf numFmtId="44" fontId="6" fillId="2" borderId="26" xfId="0" applyBorder="1" applyFont="1" applyNumberFormat="1" applyFill="1" applyProtection="1">
      <protection locked="0"/>
    </xf>
    <xf numFmtId="44" fontId="6" fillId="2" borderId="55" xfId="0" applyBorder="1" applyFont="1" applyNumberFormat="1" applyFill="1" applyProtection="1">
      <protection locked="0"/>
    </xf>
    <xf numFmtId="0" fontId="2" fillId="0" borderId="0" xfId="0" applyFont="1" applyProtection="1">
      <protection locked="0"/>
    </xf>
    <xf numFmtId="0" fontId="39" fillId="0" borderId="0" xfId="0" applyFont="1" applyProtection="1">
      <protection locked="0"/>
    </xf>
    <xf numFmtId="0" fontId="5" fillId="0" borderId="0" xfId="0" applyFont="1" applyProtection="1">
      <protection locked="0"/>
    </xf>
    <xf numFmtId="0" fontId="0" fillId="0" borderId="0" xfId="0" applyProtection="1">
      <protection locked="0"/>
    </xf>
    <xf numFmtId="0" fontId="38" fillId="0" borderId="0" xfId="1" applyFont="1" applyFill="1" applyProtection="1">
      <protection locked="0"/>
    </xf>
    <xf numFmtId="0" fontId="40" fillId="0" borderId="0" xfId="0" applyFont="1" applyProtection="1">
      <protection locked="0"/>
    </xf>
    <xf numFmtId="0" fontId="41" fillId="0" borderId="0" xfId="0" applyFont="1" applyProtection="1">
      <protection locked="0"/>
    </xf>
    <xf numFmtId="0" fontId="3" fillId="0" borderId="0" xfId="0" applyFont="1" applyProtection="1">
      <protection locked="0"/>
    </xf>
    <xf numFmtId="0" fontId="1" fillId="0" borderId="0" xfId="0" applyFont="1" applyProtection="1">
      <protection locked="0"/>
    </xf>
    <xf numFmtId="0" fontId="6" fillId="0" borderId="0" xfId="0" applyFont="1" applyProtection="1">
      <protection locked="0"/>
    </xf>
    <xf numFmtId="9" fontId="6" fillId="0" borderId="0" xfId="0" applyFont="1" applyNumberFormat="1" applyProtection="1">
      <protection locked="0"/>
    </xf>
    <xf numFmtId="10" fontId="6" fillId="0" borderId="0" xfId="0" applyFont="1" applyNumberFormat="1" applyProtection="1">
      <protection locked="0"/>
    </xf>
    <xf numFmtId="0" fontId="13" fillId="0" borderId="0" xfId="0" applyFont="1" applyProtection="1">
      <protection locked="0"/>
    </xf>
    <xf numFmtId="0" fontId="38" fillId="0" borderId="0" xfId="1" applyBorder="1" applyFont="1" applyProtection="1">
      <protection locked="0"/>
    </xf>
    <xf numFmtId="0" fontId="6" fillId="4" borderId="2" xfId="0" applyBorder="1" applyFont="1" applyFill="1" applyProtection="1">
      <protection locked="0"/>
    </xf>
    <xf numFmtId="0" fontId="6" fillId="4" borderId="11" xfId="0" applyBorder="1" applyFont="1" applyFill="1" applyProtection="1">
      <protection locked="0"/>
    </xf>
    <xf numFmtId="0" fontId="6" fillId="4" borderId="31" xfId="0" applyBorder="1" applyFont="1" applyFill="1" applyProtection="1">
      <protection locked="0"/>
    </xf>
    <xf numFmtId="0" fontId="6" fillId="4" borderId="12" xfId="0" applyBorder="1" applyFont="1" applyFill="1" applyProtection="1">
      <protection locked="0"/>
    </xf>
    <xf numFmtId="0" fontId="2" fillId="2" borderId="26" xfId="0" applyBorder="1" applyFont="1" applyFill="1" applyProtection="1">
      <protection locked="0"/>
    </xf>
    <xf numFmtId="0" fontId="2" fillId="2" borderId="21" xfId="0" applyBorder="1" applyFont="1" applyFill="1" applyProtection="1">
      <protection locked="0"/>
    </xf>
    <xf numFmtId="0" fontId="2" fillId="2" borderId="7" xfId="0" applyBorder="1" applyFont="1" applyFill="1" applyProtection="1">
      <protection locked="0"/>
    </xf>
    <xf numFmtId="0" fontId="2" fillId="2" borderId="26" xfId="0" applyAlignment="1" applyBorder="1" applyFont="1" applyFill="1" applyProtection="1">
      <alignment horizontal="right"/>
      <protection locked="0"/>
    </xf>
    <xf numFmtId="0" fontId="2" fillId="2" borderId="7" xfId="0" applyAlignment="1" applyBorder="1" applyFont="1" applyFill="1" applyProtection="1">
      <alignment horizontal="right"/>
      <protection locked="0"/>
    </xf>
    <xf numFmtId="0" fontId="2" fillId="2" borderId="55" xfId="0" applyBorder="1" applyFont="1" applyFill="1" applyProtection="1">
      <protection locked="0"/>
    </xf>
    <xf numFmtId="0" fontId="2" fillId="2" borderId="6" xfId="0" applyBorder="1" applyFont="1" applyFill="1" applyProtection="1">
      <protection locked="0"/>
    </xf>
    <xf numFmtId="0" fontId="2" fillId="2" borderId="5" xfId="0" applyBorder="1" applyFont="1" applyFill="1" applyProtection="1">
      <protection locked="0"/>
    </xf>
    <xf numFmtId="44" fontId="2" fillId="2" borderId="27" xfId="0" applyBorder="1" applyFont="1" applyNumberFormat="1" applyFill="1" applyProtection="1">
      <protection locked="0"/>
    </xf>
    <xf numFmtId="0" fontId="13" fillId="2" borderId="21" xfId="0" applyBorder="1" applyFont="1" applyFill="1" applyProtection="1">
      <protection locked="0"/>
    </xf>
    <xf numFmtId="44" fontId="2" fillId="2" borderId="29" xfId="0" applyBorder="1" applyFont="1" applyNumberFormat="1" applyFill="1" applyProtection="1">
      <protection locked="0"/>
    </xf>
    <xf numFmtId="0" fontId="13" fillId="2" borderId="6" xfId="0" applyBorder="1" applyFont="1" applyFill="1" applyProtection="1">
      <protection locked="0"/>
    </xf>
    <xf numFmtId="1" fontId="6" fillId="2" borderId="7" xfId="0" applyAlignment="1" applyBorder="1" applyFont="1" applyNumberFormat="1" applyFill="1" applyProtection="1">
      <alignment horizontal="center"/>
      <protection locked="0"/>
    </xf>
    <xf numFmtId="1" fontId="6" fillId="2" borderId="21" xfId="0" applyAlignment="1" applyBorder="1" applyFont="1" applyNumberFormat="1" applyFill="1" applyProtection="1">
      <alignment horizontal="center"/>
      <protection locked="0"/>
    </xf>
    <xf numFmtId="1" fontId="6" fillId="2" borderId="5" xfId="0" applyAlignment="1" applyBorder="1" applyFont="1" applyNumberFormat="1" applyFill="1" applyProtection="1">
      <alignment horizontal="center"/>
      <protection locked="0"/>
    </xf>
    <xf numFmtId="1" fontId="6" fillId="2" borderId="6" xfId="0" applyAlignment="1" applyBorder="1" applyFont="1" applyNumberFormat="1" applyFill="1" applyProtection="1">
      <alignment horizontal="center"/>
      <protection locked="0"/>
    </xf>
    <xf numFmtId="0" fontId="2" fillId="2" borderId="31" xfId="0" applyBorder="1" applyFont="1" applyFill="1" applyProtection="1">
      <protection locked="0"/>
    </xf>
    <xf numFmtId="0" fontId="2" fillId="2" borderId="12" xfId="0" applyBorder="1" applyFont="1" applyFill="1" applyProtection="1">
      <protection locked="0"/>
    </xf>
    <xf numFmtId="0" fontId="2" fillId="4" borderId="16" xfId="0" applyBorder="1" applyFont="1" applyFill="1" applyProtection="1">
      <protection locked="0"/>
    </xf>
    <xf numFmtId="44" fontId="2" fillId="2" borderId="16" xfId="0" applyBorder="1" applyFont="1" applyNumberFormat="1" applyFill="1" applyProtection="1">
      <protection locked="0"/>
    </xf>
    <xf numFmtId="44" fontId="2" fillId="2" borderId="2" xfId="0" applyBorder="1" applyFont="1" applyNumberFormat="1" applyFill="1" applyProtection="1">
      <protection locked="0"/>
    </xf>
    <xf numFmtId="0" fontId="2" fillId="4" borderId="2" xfId="0" applyBorder="1" applyFont="1" applyFill="1" applyProtection="1">
      <protection locked="0"/>
    </xf>
    <xf numFmtId="0" fontId="2" fillId="4" borderId="14" xfId="0" applyBorder="1" applyFont="1" applyFill="1" applyProtection="1">
      <protection locked="0"/>
    </xf>
    <xf numFmtId="44" fontId="2" fillId="2" borderId="14" xfId="0" applyBorder="1" applyFont="1" applyNumberFormat="1" applyFill="1" applyProtection="1">
      <protection locked="0"/>
    </xf>
    <xf numFmtId="0" fontId="24" fillId="2" borderId="2" xfId="0" applyBorder="1" applyFont="1" applyFill="1" applyProtection="1">
      <protection locked="0"/>
    </xf>
    <xf numFmtId="0" fontId="24" fillId="2" borderId="21" xfId="0" applyAlignment="1" applyBorder="1" applyFont="1" applyFill="1" applyProtection="1">
      <alignment horizontal="center"/>
      <protection locked="0"/>
    </xf>
    <xf numFmtId="0" fontId="24" fillId="2" borderId="31" xfId="0" applyBorder="1" applyFont="1" applyFill="1" applyProtection="1">
      <protection locked="0"/>
    </xf>
    <xf numFmtId="0" fontId="24" fillId="2" borderId="6" xfId="0" applyAlignment="1" applyBorder="1" applyFont="1" applyFill="1" applyProtection="1">
      <alignment horizontal="center"/>
      <protection locked="0"/>
    </xf>
    <xf numFmtId="0" fontId="2" fillId="2" borderId="3" xfId="0" applyAlignment="1" applyBorder="1" applyFont="1" applyFill="1" applyProtection="1">
      <alignment horizontal="center"/>
      <protection locked="0"/>
    </xf>
    <xf numFmtId="0" fontId="2" fillId="2" borderId="20" xfId="0" applyAlignment="1" applyBorder="1" applyFont="1" applyFill="1" applyProtection="1">
      <alignment horizontal="center"/>
      <protection locked="0"/>
    </xf>
    <xf numFmtId="0" fontId="2" fillId="2" borderId="4" xfId="0" applyAlignment="1" applyBorder="1" applyFont="1" applyFill="1" applyProtection="1">
      <alignment horizontal="center"/>
      <protection locked="0"/>
    </xf>
    <xf numFmtId="0" fontId="0" fillId="2" borderId="7" xfId="0" applyBorder="1" applyFill="1" applyProtection="1">
      <protection locked="0"/>
    </xf>
    <xf numFmtId="0" fontId="0" fillId="2" borderId="2" xfId="0" applyBorder="1" applyFill="1" applyProtection="1">
      <protection locked="0"/>
    </xf>
    <xf numFmtId="0" fontId="0" fillId="2" borderId="21" xfId="0" applyBorder="1" applyFill="1" applyProtection="1">
      <protection locked="0"/>
    </xf>
    <xf numFmtId="0" fontId="2" fillId="2" borderId="7" xfId="0" applyAlignment="1" applyBorder="1" applyFont="1" applyFill="1" applyProtection="1">
      <alignment horizontal="center"/>
      <protection locked="0"/>
    </xf>
    <xf numFmtId="0" fontId="2" fillId="2" borderId="2" xfId="0" applyAlignment="1" applyBorder="1" applyFont="1" applyFill="1" applyProtection="1">
      <alignment horizontal="center"/>
      <protection locked="0"/>
    </xf>
    <xf numFmtId="0" fontId="2" fillId="2" borderId="21" xfId="0" applyAlignment="1" applyBorder="1" applyFont="1" applyFill="1" applyProtection="1">
      <alignment horizontal="center"/>
      <protection locked="0"/>
    </xf>
    <xf numFmtId="0" fontId="2" fillId="2" borderId="5" xfId="0" applyAlignment="1" applyBorder="1" applyFont="1" applyFill="1" applyProtection="1">
      <alignment horizontal="center"/>
      <protection locked="0"/>
    </xf>
    <xf numFmtId="0" fontId="2" fillId="2" borderId="31" xfId="0" applyAlignment="1" applyBorder="1" applyFont="1" applyFill="1" applyProtection="1">
      <alignment horizontal="center"/>
      <protection locked="0"/>
    </xf>
    <xf numFmtId="0" fontId="2" fillId="2" borderId="6" xfId="0" applyAlignment="1" applyBorder="1" applyFont="1" applyFill="1" applyProtection="1">
      <alignment horizontal="center"/>
      <protection locked="0"/>
    </xf>
    <xf numFmtId="0" fontId="2" fillId="2" borderId="16" xfId="0" applyAlignment="1" applyBorder="1" applyFont="1" applyFill="1" applyProtection="1">
      <alignment horizontal="center"/>
      <protection locked="0"/>
    </xf>
    <xf numFmtId="0" fontId="2" fillId="2" borderId="14" xfId="0" applyAlignment="1" applyBorder="1" applyFont="1" applyFill="1" applyProtection="1">
      <alignment horizontal="center"/>
      <protection locked="0"/>
    </xf>
    <xf numFmtId="0" fontId="2" fillId="2" borderId="8" xfId="0" applyBorder="1" applyFont="1" applyFill="1" applyProtection="1">
      <protection locked="0"/>
    </xf>
    <xf numFmtId="0" fontId="2" fillId="2" borderId="49" xfId="0" applyBorder="1" applyFont="1" applyFill="1" applyProtection="1">
      <protection locked="0"/>
    </xf>
    <xf numFmtId="0" fontId="2" fillId="4" borderId="8" xfId="0" applyAlignment="1" applyBorder="1" applyFont="1" applyFill="1" applyProtection="1">
      <alignment horizontal="center"/>
      <protection locked="0"/>
    </xf>
    <xf numFmtId="0" fontId="2" fillId="4" borderId="16" xfId="0" applyAlignment="1" applyBorder="1" applyFont="1" applyFill="1" applyProtection="1">
      <alignment horizontal="center"/>
      <protection locked="0"/>
    </xf>
    <xf numFmtId="0" fontId="2" fillId="4" borderId="9" xfId="0" applyAlignment="1" applyBorder="1" applyFont="1" applyFill="1" applyProtection="1">
      <alignment horizontal="center"/>
      <protection locked="0"/>
    </xf>
    <xf numFmtId="0" fontId="2" fillId="4" borderId="33" xfId="0" applyAlignment="1" applyBorder="1" applyFont="1" applyFill="1" applyProtection="1">
      <alignment horizontal="center"/>
      <protection locked="0"/>
    </xf>
    <xf numFmtId="0" fontId="2" fillId="2" borderId="11" xfId="0" applyBorder="1" applyFont="1" applyFill="1" applyProtection="1">
      <protection locked="0"/>
    </xf>
    <xf numFmtId="0" fontId="2" fillId="4" borderId="56" xfId="0" applyAlignment="1" applyBorder="1" applyFont="1" applyFill="1" applyProtection="1">
      <alignment horizontal="center"/>
      <protection locked="0"/>
    </xf>
    <xf numFmtId="0" fontId="2" fillId="4" borderId="57" xfId="0" applyAlignment="1" applyBorder="1" applyFont="1" applyFill="1" applyProtection="1">
      <alignment horizontal="center"/>
      <protection locked="0"/>
    </xf>
    <xf numFmtId="0" fontId="2" fillId="4" borderId="58" xfId="0" applyAlignment="1" applyBorder="1" applyFont="1" applyFill="1" applyProtection="1">
      <alignment horizontal="center"/>
      <protection locked="0"/>
    </xf>
    <xf numFmtId="0" fontId="2" fillId="2" borderId="2" xfId="0" applyBorder="1" applyFont="1" applyFill="1" applyProtection="1">
      <protection locked="0"/>
    </xf>
    <xf numFmtId="0" fontId="2" fillId="2" borderId="14" xfId="0" applyBorder="1" applyFont="1" applyFill="1" applyProtection="1">
      <protection locked="0"/>
    </xf>
    <xf numFmtId="1" fontId="35" fillId="2" borderId="3" xfId="0" applyAlignment="1" applyBorder="1" applyFont="1" applyNumberFormat="1" applyFill="1" applyProtection="1">
      <alignment horizontal="center" wrapText="1"/>
      <protection locked="0"/>
    </xf>
    <xf numFmtId="1" fontId="35" fillId="2" borderId="20" xfId="0" applyAlignment="1" applyBorder="1" applyFont="1" applyNumberFormat="1" applyFill="1" applyProtection="1">
      <alignment horizontal="center" wrapText="1"/>
      <protection locked="0"/>
    </xf>
    <xf numFmtId="1" fontId="35" fillId="2" borderId="4" xfId="0" applyAlignment="1" applyBorder="1" applyFont="1" applyNumberFormat="1" applyFill="1" applyProtection="1">
      <alignment horizontal="center" wrapText="1"/>
      <protection locked="0"/>
    </xf>
    <xf numFmtId="1" fontId="35" fillId="9" borderId="5" xfId="0" applyAlignment="1" applyBorder="1" applyFont="1" applyNumberFormat="1" applyFill="1" applyProtection="1">
      <alignment horizontal="center" wrapText="1"/>
      <protection locked="0"/>
    </xf>
    <xf numFmtId="1" fontId="35" fillId="9" borderId="31" xfId="0" applyAlignment="1" applyBorder="1" applyFont="1" applyNumberFormat="1" applyFill="1" applyProtection="1">
      <alignment horizontal="center" wrapText="1"/>
      <protection locked="0"/>
    </xf>
    <xf numFmtId="1" fontId="35" fillId="9" borderId="6" xfId="0" applyAlignment="1" applyBorder="1" applyFont="1" applyNumberFormat="1" applyFill="1" applyProtection="1">
      <alignment horizontal="center" wrapText="1"/>
      <protection locked="0"/>
    </xf>
    <xf numFmtId="1" fontId="35" fillId="2" borderId="46" xfId="0" applyAlignment="1" applyBorder="1" applyFont="1" applyNumberFormat="1" applyFill="1" applyProtection="1">
      <alignment horizontal="center" wrapText="1"/>
      <protection locked="0"/>
    </xf>
    <xf numFmtId="1" fontId="35" fillId="2" borderId="47" xfId="0" applyAlignment="1" applyBorder="1" applyFont="1" applyNumberFormat="1" applyFill="1" applyProtection="1">
      <alignment horizontal="center" wrapText="1"/>
      <protection locked="0"/>
    </xf>
    <xf numFmtId="1" fontId="35" fillId="2" borderId="48" xfId="0" applyAlignment="1" applyBorder="1" applyFont="1" applyNumberFormat="1" applyFill="1" applyProtection="1">
      <alignment horizontal="center" wrapText="1"/>
      <protection locked="0"/>
    </xf>
    <xf numFmtId="1" fontId="35" fillId="9" borderId="56" xfId="0" applyAlignment="1" applyBorder="1" applyFont="1" applyNumberFormat="1" applyFill="1" applyProtection="1">
      <alignment horizontal="center" wrapText="1"/>
      <protection locked="0"/>
    </xf>
    <xf numFmtId="1" fontId="35" fillId="9" borderId="59" xfId="0" applyAlignment="1" applyBorder="1" applyFont="1" applyNumberFormat="1" applyFill="1" applyProtection="1">
      <alignment horizontal="center" wrapText="1"/>
      <protection locked="0"/>
    </xf>
    <xf numFmtId="1" fontId="35" fillId="9" borderId="60" xfId="0" applyAlignment="1" applyBorder="1" applyFont="1" applyNumberFormat="1" applyFill="1" applyProtection="1">
      <alignment horizontal="center" wrapText="1"/>
      <protection locked="0"/>
    </xf>
    <xf numFmtId="1" fontId="35" fillId="9" borderId="61" xfId="0" applyAlignment="1" applyBorder="1" applyFont="1" applyNumberFormat="1" applyFill="1" applyProtection="1">
      <alignment horizontal="center" wrapText="1"/>
      <protection locked="0"/>
    </xf>
    <xf numFmtId="0" fontId="31" fillId="2" borderId="7" xfId="0" applyBorder="1" applyFont="1" applyFill="1" applyProtection="1">
      <protection locked="0"/>
    </xf>
    <xf numFmtId="0" fontId="31" fillId="4" borderId="50" xfId="0" applyBorder="1" applyFont="1" applyFill="1" applyProtection="1">
      <protection locked="0"/>
    </xf>
    <xf numFmtId="0" fontId="31" fillId="2" borderId="11" xfId="0" applyBorder="1" applyFont="1" applyFill="1" applyProtection="1">
      <protection locked="0"/>
    </xf>
    <xf numFmtId="0" fontId="31" fillId="4" borderId="7" xfId="0" applyBorder="1" applyFont="1" applyFill="1" applyProtection="1">
      <protection locked="0"/>
    </xf>
    <xf numFmtId="0" fontId="31" fillId="4" borderId="27" xfId="0" applyBorder="1" applyFont="1" applyFill="1" applyProtection="1">
      <protection locked="0"/>
    </xf>
    <xf numFmtId="0" fontId="31" fillId="2" borderId="45" xfId="0" applyBorder="1" applyFont="1" applyFill="1" applyProtection="1">
      <protection locked="0"/>
    </xf>
    <xf numFmtId="0" fontId="31" fillId="2" borderId="62" xfId="0" applyBorder="1" applyFont="1" applyFill="1" applyProtection="1">
      <protection locked="0"/>
    </xf>
    <xf numFmtId="0" fontId="31" fillId="4" borderId="45" xfId="0" applyBorder="1" applyFont="1" applyFill="1" applyProtection="1">
      <protection locked="0"/>
    </xf>
    <xf numFmtId="0" fontId="31" fillId="4" borderId="63" xfId="0" applyBorder="1" applyFont="1" applyFill="1" applyProtection="1">
      <protection locked="0"/>
    </xf>
    <xf numFmtId="0" fontId="2" fillId="2" borderId="0" xfId="0" applyFont="1" applyFill="1" applyProtection="1">
      <protection locked="0"/>
    </xf>
    <xf numFmtId="0" fontId="42" fillId="0" borderId="11" xfId="0" applyBorder="1" applyFont="1"/>
    <xf numFmtId="0" fontId="43" fillId="0" borderId="0" xfId="0" applyFont="1"/>
    <xf numFmtId="0" fontId="43" fillId="0" borderId="28" xfId="0" applyBorder="1" applyFont="1"/>
    <xf numFmtId="0" fontId="44" fillId="0" borderId="0" xfId="0" applyAlignment="1" applyFont="1">
      <alignment horizontal="center"/>
    </xf>
    <xf numFmtId="0" fontId="45" fillId="8" borderId="32" xfId="0" applyAlignment="1" applyBorder="1" applyFont="1" applyFill="1">
      <alignment horizontal="center"/>
    </xf>
    <xf numFmtId="0" fontId="45" fillId="8" borderId="1" xfId="0" applyAlignment="1" applyBorder="1" applyFont="1" applyFill="1">
      <alignment horizontal="center"/>
    </xf>
    <xf numFmtId="2" fontId="46" fillId="6" borderId="64" xfId="0" applyAlignment="1" applyBorder="1" applyFont="1" applyNumberFormat="1" applyFill="1">
      <alignment horizontal="center"/>
    </xf>
    <xf numFmtId="2" fontId="46" fillId="6" borderId="65" xfId="0" applyAlignment="1" applyBorder="1" applyFont="1" applyNumberFormat="1" applyFill="1">
      <alignment horizontal="center"/>
    </xf>
    <xf numFmtId="2" fontId="46" fillId="6" borderId="66" xfId="0" applyAlignment="1" applyBorder="1" applyFont="1" applyNumberFormat="1" applyFill="1">
      <alignment horizontal="center"/>
    </xf>
    <xf numFmtId="2" fontId="46" fillId="6" borderId="54" xfId="0" applyAlignment="1" applyBorder="1" applyFont="1" applyNumberFormat="1" applyFill="1">
      <alignment horizontal="center"/>
    </xf>
    <xf numFmtId="1" fontId="47" fillId="8" borderId="32" xfId="0" applyAlignment="1" applyBorder="1" applyFont="1" applyNumberFormat="1" applyFill="1">
      <alignment horizontal="center" wrapText="1"/>
    </xf>
    <xf numFmtId="2" fontId="48" fillId="10" borderId="32" xfId="0" applyAlignment="1" applyBorder="1" applyFont="1" applyNumberFormat="1" applyFill="1">
      <alignment horizontal="center" wrapText="1"/>
    </xf>
    <xf numFmtId="2" fontId="48" fillId="10" borderId="66" xfId="0" applyAlignment="1" applyBorder="1" applyFont="1" applyNumberFormat="1" applyFill="1">
      <alignment horizontal="center" wrapText="1"/>
    </xf>
    <xf numFmtId="2" fontId="48" fillId="10" borderId="51" xfId="0" applyAlignment="1" applyBorder="1" applyFont="1" applyNumberFormat="1" applyFill="1">
      <alignment horizontal="center" wrapText="1"/>
    </xf>
    <xf numFmtId="2" fontId="48" fillId="10" borderId="24" xfId="0" applyAlignment="1" applyBorder="1" applyFont="1" applyNumberFormat="1" applyFill="1">
      <alignment horizontal="center" wrapText="1"/>
    </xf>
    <xf numFmtId="2" fontId="48" fillId="10" borderId="30" xfId="0" applyAlignment="1" applyBorder="1" applyFont="1" applyNumberFormat="1" applyFill="1">
      <alignment horizontal="center" wrapText="1"/>
    </xf>
    <xf numFmtId="0" fontId="2" fillId="2" borderId="53" xfId="0" applyAlignment="1" applyBorder="1" applyFont="1" applyFill="1" applyProtection="1">
      <alignment horizontal="left"/>
      <protection locked="0"/>
    </xf>
    <xf numFmtId="0" fontId="2" fillId="2" borderId="54" xfId="0" applyAlignment="1" applyBorder="1" applyFont="1" applyFill="1" applyProtection="1">
      <alignment horizontal="left"/>
      <protection locked="0"/>
    </xf>
    <xf numFmtId="0" fontId="2" fillId="2" borderId="51" xfId="0" applyAlignment="1" applyBorder="1" applyFont="1" applyFill="1" applyProtection="1">
      <alignment horizontal="left"/>
      <protection locked="0"/>
    </xf>
    <xf numFmtId="0" fontId="2" fillId="4" borderId="53" xfId="0" applyAlignment="1" applyBorder="1" applyFont="1" applyFill="1">
      <alignment horizontal="center"/>
    </xf>
    <xf numFmtId="0" fontId="2" fillId="4" borderId="51" xfId="0" applyAlignment="1" applyBorder="1" applyFont="1" applyFill="1">
      <alignment horizontal="center"/>
    </xf>
    <xf numFmtId="0" fontId="6" fillId="0" borderId="36" xfId="0" applyAlignment="1" applyBorder="1" applyFont="1">
      <alignment horizontal="center"/>
    </xf>
    <xf numFmtId="0" fontId="6" fillId="0" borderId="38" xfId="0" applyAlignment="1" applyBorder="1" applyFont="1">
      <alignment horizontal="center"/>
    </xf>
    <xf numFmtId="0" fontId="3" fillId="0" borderId="0" xfId="0" applyAlignment="1" applyFont="1">
      <alignment horizontal="center"/>
    </xf>
    <xf numFmtId="0" fontId="6" fillId="5" borderId="53" xfId="0" applyAlignment="1" applyBorder="1" applyFont="1" applyFill="1">
      <alignment horizontal="center"/>
    </xf>
    <xf numFmtId="0" fontId="6" fillId="5" borderId="51" xfId="0" applyAlignment="1" applyBorder="1" applyFont="1" applyFill="1">
      <alignment horizontal="center"/>
    </xf>
    <xf numFmtId="0" fontId="5" fillId="0" borderId="35" xfId="0" applyAlignment="1" applyBorder="1" applyFont="1">
      <alignment horizontal="left" vertical="center" wrapText="1"/>
    </xf>
    <xf numFmtId="0" fontId="5" fillId="0" borderId="52" xfId="0" applyAlignment="1" applyBorder="1" applyFont="1">
      <alignment horizontal="left" vertical="center" wrapText="1"/>
    </xf>
    <xf numFmtId="0" fontId="5" fillId="0" borderId="0" xfId="0" applyAlignment="1" applyFont="1">
      <alignment horizontal="center"/>
    </xf>
    <xf numFmtId="0" fontId="43" fillId="0" borderId="14" xfId="0" applyAlignment="1" applyBorder="1" applyFont="1">
      <alignment horizontal="left"/>
    </xf>
    <xf numFmtId="0" fontId="15" fillId="0" borderId="14" xfId="0" applyAlignment="1" applyBorder="1" applyFont="1">
      <alignment horizontal="left"/>
    </xf>
    <xf numFmtId="0" fontId="6" fillId="0" borderId="11" xfId="0" applyAlignment="1" applyBorder="1" applyFont="1">
      <alignment horizontal="center"/>
    </xf>
    <xf numFmtId="0" fontId="17" fillId="6" borderId="11" xfId="0" applyAlignment="1" applyBorder="1" applyFont="1" applyFill="1">
      <alignment horizontal="left"/>
    </xf>
    <xf numFmtId="0" fontId="17" fillId="6" borderId="50" xfId="0" applyAlignment="1" applyBorder="1" applyFont="1" applyFill="1">
      <alignment horizontal="left"/>
    </xf>
    <xf numFmtId="0" fontId="17" fillId="6" borderId="26" xfId="0" applyAlignment="1" applyBorder="1" applyFont="1" applyFill="1">
      <alignment horizontal="left"/>
    </xf>
    <xf numFmtId="44" fontId="20" fillId="6" borderId="67" xfId="0" applyAlignment="1" applyBorder="1" applyFont="1" applyNumberFormat="1" applyFill="1">
      <alignment horizontal="center"/>
    </xf>
    <xf numFmtId="0" fontId="20" fillId="0" borderId="68" xfId="0" applyAlignment="1" applyBorder="1" applyFont="1">
      <alignment horizontal="center"/>
    </xf>
    <xf numFmtId="0" fontId="2" fillId="0" borderId="50" xfId="0" applyAlignment="1" applyBorder="1" applyFont="1">
      <alignment horizontal="center"/>
    </xf>
    <xf numFmtId="0" fontId="2" fillId="0" borderId="26" xfId="0" applyAlignment="1" applyBorder="1" applyFont="1">
      <alignment horizontal="center"/>
    </xf>
    <xf numFmtId="44" fontId="18" fillId="0" borderId="14" xfId="0" applyAlignment="1" applyBorder="1" applyFont="1" applyNumberFormat="1">
      <alignment horizontal="center" vertical="top" wrapText="1"/>
    </xf>
    <xf numFmtId="44" fontId="18" fillId="0" borderId="19" xfId="0" applyAlignment="1" applyBorder="1" applyFont="1" applyNumberFormat="1">
      <alignment horizontal="center" vertical="top" wrapText="1"/>
    </xf>
    <xf numFmtId="0" fontId="20" fillId="0" borderId="69" xfId="0" applyAlignment="1" applyBorder="1" applyFont="1">
      <alignment horizontal="center"/>
    </xf>
    <xf numFmtId="0" fontId="42" fillId="0" borderId="11" xfId="0" applyAlignment="1" applyBorder="1" applyFont="1">
      <alignment horizontal="left"/>
    </xf>
    <xf numFmtId="0" fontId="8" fillId="0" borderId="50" xfId="0" applyAlignment="1" applyBorder="1" applyFont="1">
      <alignment horizontal="left"/>
    </xf>
    <xf numFmtId="0" fontId="8" fillId="0" borderId="26" xfId="0" applyAlignment="1" applyBorder="1" applyFont="1">
      <alignment horizontal="left"/>
    </xf>
    <xf numFmtId="0" fontId="2" fillId="0" borderId="2" xfId="0" applyAlignment="1" applyBorder="1" applyFont="1">
      <alignment horizontal="left"/>
    </xf>
    <xf numFmtId="0" fontId="2" fillId="0" borderId="11" xfId="0" applyAlignment="1" applyBorder="1" applyFont="1">
      <alignment horizontal="left"/>
    </xf>
    <xf numFmtId="0" fontId="2" fillId="0" borderId="50" xfId="0" applyAlignment="1" applyBorder="1" applyFont="1">
      <alignment horizontal="left"/>
    </xf>
    <xf numFmtId="0" fontId="5" fillId="0" borderId="3" xfId="0" applyAlignment="1" applyBorder="1" applyFont="1">
      <alignment horizontal="center"/>
    </xf>
    <xf numFmtId="0" fontId="5" fillId="0" borderId="4" xfId="0" applyAlignment="1" applyBorder="1" applyFont="1">
      <alignment horizontal="center"/>
    </xf>
    <xf numFmtId="0" fontId="1" fillId="0" borderId="62" xfId="0" applyAlignment="1" applyBorder="1" applyFont="1">
      <alignment horizontal="left" vertical="top"/>
    </xf>
    <xf numFmtId="0" fontId="1" fillId="0" borderId="70" xfId="0" applyAlignment="1" applyBorder="1" applyFont="1">
      <alignment horizontal="left" vertical="top"/>
    </xf>
    <xf numFmtId="0" fontId="1" fillId="0" borderId="49" xfId="0" applyAlignment="1" applyBorder="1" applyFont="1">
      <alignment horizontal="left" vertical="top"/>
    </xf>
    <xf numFmtId="0" fontId="1" fillId="0" borderId="40" xfId="0" applyAlignment="1" applyBorder="1" applyFont="1">
      <alignment horizontal="left" vertical="top"/>
    </xf>
    <xf numFmtId="0" fontId="2" fillId="0" borderId="18" xfId="0" applyAlignment="1" applyBorder="1" applyFont="1">
      <alignment horizontal="center"/>
    </xf>
    <xf numFmtId="0" fontId="2" fillId="0" borderId="71" xfId="0" applyAlignment="1" applyBorder="1" applyFont="1">
      <alignment horizontal="center"/>
    </xf>
    <xf numFmtId="0" fontId="2" fillId="0" borderId="18" xfId="0" applyAlignment="1" applyBorder="1" applyFont="1">
      <alignment horizontal="left"/>
    </xf>
    <xf numFmtId="0" fontId="0" fillId="0" borderId="2" xfId="0" applyAlignment="1" applyBorder="1">
      <alignment horizontal="center"/>
    </xf>
    <xf numFmtId="0" fontId="0" fillId="0" borderId="11" xfId="0" applyAlignment="1" applyBorder="1">
      <alignment horizontal="center"/>
    </xf>
    <xf numFmtId="0" fontId="0" fillId="0" borderId="26" xfId="0" applyAlignment="1" applyBorder="1">
      <alignment horizontal="center"/>
    </xf>
    <xf numFmtId="0" fontId="2" fillId="0" borderId="14" xfId="0" applyAlignment="1" applyBorder="1" applyFont="1">
      <alignment horizontal="center"/>
    </xf>
    <xf numFmtId="0" fontId="2" fillId="0" borderId="62" xfId="0" applyAlignment="1" applyBorder="1" applyFont="1">
      <alignment horizontal="center"/>
    </xf>
    <xf numFmtId="0" fontId="2" fillId="0" borderId="70" xfId="0" applyAlignment="1" applyBorder="1" applyFont="1">
      <alignment horizontal="center"/>
    </xf>
    <xf numFmtId="0" fontId="2" fillId="0" borderId="34" xfId="0" applyAlignment="1" applyBorder="1" applyFont="1">
      <alignment horizontal="center"/>
    </xf>
    <xf numFmtId="44" fontId="20" fillId="6" borderId="68" xfId="0" applyAlignment="1" applyBorder="1" applyFont="1" applyNumberFormat="1" applyFill="1">
      <alignment horizontal="center"/>
    </xf>
    <xf numFmtId="0" fontId="20" fillId="6" borderId="68" xfId="0" applyAlignment="1" applyBorder="1" applyFont="1" applyFill="1">
      <alignment horizontal="center"/>
    </xf>
    <xf numFmtId="0" fontId="42" fillId="0" borderId="50" xfId="0" applyAlignment="1" applyBorder="1" applyFont="1">
      <alignment horizontal="left"/>
    </xf>
    <xf numFmtId="0" fontId="42" fillId="0" borderId="26" xfId="0" applyAlignment="1" applyBorder="1" applyFont="1">
      <alignment horizontal="left"/>
    </xf>
    <xf numFmtId="44" fontId="2" fillId="2" borderId="53" xfId="0" applyAlignment="1" applyBorder="1" applyFont="1" applyNumberFormat="1" applyFill="1" applyProtection="1">
      <alignment horizontal="center"/>
      <protection locked="0"/>
    </xf>
    <xf numFmtId="44" fontId="2" fillId="2" borderId="51" xfId="0" applyAlignment="1" applyBorder="1" applyFont="1" applyNumberFormat="1" applyFill="1" applyProtection="1">
      <alignment horizontal="center"/>
      <protection locked="0"/>
    </xf>
    <xf numFmtId="0" fontId="43" fillId="0" borderId="62" xfId="0" applyAlignment="1" applyBorder="1" applyFont="1">
      <alignment horizontal="center"/>
    </xf>
    <xf numFmtId="0" fontId="15" fillId="0" borderId="70" xfId="0" applyAlignment="1" applyBorder="1" applyFont="1">
      <alignment horizontal="center"/>
    </xf>
    <xf numFmtId="0" fontId="15" fillId="0" borderId="34" xfId="0" applyAlignment="1" applyBorder="1" applyFont="1">
      <alignment horizontal="center"/>
    </xf>
    <xf numFmtId="44" fontId="13" fillId="6" borderId="68" xfId="0" applyAlignment="1" applyBorder="1" applyFont="1" applyNumberFormat="1" applyFill="1">
      <alignment horizontal="center"/>
    </xf>
    <xf numFmtId="0" fontId="13" fillId="6" borderId="68" xfId="0" applyAlignment="1" applyBorder="1" applyFont="1" applyFill="1">
      <alignment horizontal="center"/>
    </xf>
    <xf numFmtId="0" fontId="13" fillId="6" borderId="69" xfId="0" applyAlignment="1" applyBorder="1" applyFont="1" applyFill="1">
      <alignment horizontal="center"/>
    </xf>
    <xf numFmtId="0" fontId="8" fillId="0" borderId="14" xfId="0" applyAlignment="1" applyBorder="1" applyFont="1">
      <alignment horizontal="center" vertical="top" wrapText="1"/>
    </xf>
    <xf numFmtId="0" fontId="8" fillId="0" borderId="15" xfId="0" applyAlignment="1" applyBorder="1" applyFont="1">
      <alignment horizontal="center" vertical="top" wrapText="1"/>
    </xf>
    <xf numFmtId="0" fontId="8" fillId="0" borderId="16" xfId="0" applyAlignment="1" applyBorder="1" applyFont="1">
      <alignment horizontal="center" vertical="top" wrapText="1"/>
    </xf>
    <xf numFmtId="44" fontId="20" fillId="3" borderId="53" xfId="0" applyAlignment="1" applyBorder="1" applyFont="1" applyNumberFormat="1" applyFill="1">
      <alignment horizontal="center"/>
    </xf>
    <xf numFmtId="0" fontId="20" fillId="3" borderId="51" xfId="0" applyAlignment="1" applyBorder="1" applyFont="1" applyFill="1">
      <alignment horizontal="center"/>
    </xf>
    <xf numFmtId="0" fontId="20" fillId="0" borderId="68" xfId="0" applyAlignment="1" applyBorder="1" applyFont="1">
      <alignment horizontal="left"/>
    </xf>
    <xf numFmtId="0" fontId="42" fillId="0" borderId="14" xfId="0" applyAlignment="1" applyBorder="1" applyFont="1">
      <alignment horizontal="center" vertical="top" wrapText="1"/>
    </xf>
    <xf numFmtId="0" fontId="8" fillId="0" borderId="49" xfId="0" applyAlignment="1" applyBorder="1" applyFont="1">
      <alignment horizontal="center" vertical="top" wrapText="1"/>
    </xf>
    <xf numFmtId="0" fontId="1" fillId="0" borderId="18" xfId="0" applyAlignment="1" applyBorder="1" applyFont="1">
      <alignment horizontal="left"/>
    </xf>
    <xf numFmtId="0" fontId="1" fillId="0" borderId="0" xfId="0" applyAlignment="1" applyFont="1">
      <alignment horizontal="left"/>
    </xf>
    <xf numFmtId="0" fontId="44" fillId="0" borderId="72" xfId="0" applyAlignment="1" applyBorder="1" applyFont="1">
      <alignment horizontal="center" vertical="center"/>
    </xf>
    <xf numFmtId="0" fontId="44" fillId="0" borderId="73" xfId="0" applyAlignment="1" applyBorder="1" applyFont="1">
      <alignment horizontal="center" vertical="center"/>
    </xf>
    <xf numFmtId="0" fontId="44" fillId="0" borderId="74" xfId="0" applyAlignment="1" applyBorder="1" applyFont="1">
      <alignment horizontal="center" vertical="center"/>
    </xf>
    <xf numFmtId="0" fontId="44" fillId="0" borderId="61" xfId="0" applyAlignment="1" applyBorder="1" applyFont="1">
      <alignment horizontal="center" vertical="center"/>
    </xf>
    <xf numFmtId="0" fontId="32" fillId="0" borderId="73" xfId="0" applyAlignment="1" applyBorder="1" applyFont="1">
      <alignment horizontal="center" vertical="center"/>
    </xf>
    <xf numFmtId="0" fontId="32" fillId="0" borderId="74" xfId="0" applyAlignment="1" applyBorder="1" applyFont="1">
      <alignment horizontal="center" vertical="center"/>
    </xf>
    <xf numFmtId="0" fontId="32" fillId="0" borderId="61" xfId="0" applyAlignment="1" applyBorder="1" applyFont="1">
      <alignment horizontal="center" vertical="center"/>
    </xf>
    <xf numFmtId="0" fontId="2" fillId="0" borderId="11" xfId="0" applyAlignment="1" applyBorder="1" applyFont="1">
      <alignment horizontal="right"/>
    </xf>
    <xf numFmtId="0" fontId="2" fillId="0" borderId="50" xfId="0" applyAlignment="1" applyBorder="1" applyFont="1">
      <alignment horizontal="right"/>
    </xf>
    <xf numFmtId="0" fontId="2" fillId="0" borderId="26" xfId="0" applyAlignment="1" applyBorder="1" applyFont="1">
      <alignment horizontal="right"/>
    </xf>
    <xf numFmtId="0" fontId="2" fillId="0" borderId="53" xfId="0" applyAlignment="1" applyBorder="1" applyFont="1">
      <alignment horizontal="left"/>
    </xf>
    <xf numFmtId="0" fontId="2" fillId="0" borderId="54" xfId="0" applyAlignment="1" applyBorder="1" applyFont="1">
      <alignment horizontal="left"/>
    </xf>
    <xf numFmtId="0" fontId="2" fillId="0" borderId="66" xfId="0" applyAlignment="1" applyBorder="1" applyFont="1">
      <alignment horizontal="left"/>
    </xf>
    <xf numFmtId="0" fontId="2" fillId="7" borderId="72" xfId="0" applyAlignment="1" applyBorder="1" applyFont="1" applyFill="1">
      <alignment horizontal="center"/>
    </xf>
    <xf numFmtId="0" fontId="2" fillId="7" borderId="65" xfId="0" applyAlignment="1" applyBorder="1" applyFont="1" applyFill="1">
      <alignment horizontal="center"/>
    </xf>
    <xf numFmtId="0" fontId="2" fillId="7" borderId="73" xfId="0" applyAlignment="1" applyBorder="1" applyFont="1" applyFill="1">
      <alignment horizontal="center"/>
    </xf>
    <xf numFmtId="0" fontId="2" fillId="0" borderId="36" xfId="0" applyAlignment="1" applyBorder="1" applyFont="1">
      <alignment horizontal="left"/>
    </xf>
    <xf numFmtId="0" fontId="2" fillId="0" borderId="38" xfId="0" applyAlignment="1" applyBorder="1" applyFont="1">
      <alignment horizontal="left"/>
    </xf>
    <xf numFmtId="0" fontId="2" fillId="0" borderId="75" xfId="0" applyAlignment="1" applyBorder="1" applyFont="1">
      <alignment horizontal="left"/>
    </xf>
    <xf numFmtId="0" fontId="2" fillId="0" borderId="76" xfId="0" applyAlignment="1" applyBorder="1" applyFont="1">
      <alignment horizontal="left"/>
    </xf>
    <xf numFmtId="0" fontId="2" fillId="0" borderId="77" xfId="0" applyAlignment="1" applyBorder="1" applyFont="1">
      <alignment horizontal="left"/>
    </xf>
    <xf numFmtId="0" fontId="2" fillId="0" borderId="78" xfId="0" applyAlignment="1" applyBorder="1" applyFont="1">
      <alignment horizontal="left"/>
    </xf>
    <xf numFmtId="0" fontId="24" fillId="0" borderId="45" xfId="0" applyAlignment="1" applyBorder="1" applyFont="1">
      <alignment horizontal="left" vertical="top" wrapText="1"/>
    </xf>
    <xf numFmtId="0" fontId="24" fillId="0" borderId="43" xfId="0" applyAlignment="1" applyBorder="1" applyFont="1">
      <alignment horizontal="left" vertical="top" wrapText="1"/>
    </xf>
    <xf numFmtId="0" fontId="24" fillId="0" borderId="56" xfId="0" applyAlignment="1" applyBorder="1" applyFont="1">
      <alignment horizontal="left" vertical="top" wrapText="1"/>
    </xf>
    <xf numFmtId="0" fontId="2" fillId="0" borderId="72" xfId="0" applyAlignment="1" applyBorder="1" applyFont="1">
      <alignment horizontal="left"/>
    </xf>
    <xf numFmtId="0" fontId="2" fillId="0" borderId="65" xfId="0" applyAlignment="1" applyBorder="1" applyFont="1">
      <alignment horizontal="left"/>
    </xf>
    <xf numFmtId="0" fontId="2" fillId="0" borderId="3" xfId="0" applyAlignment="1" applyBorder="1" applyFont="1">
      <alignment horizontal="left"/>
    </xf>
    <xf numFmtId="0" fontId="2" fillId="0" borderId="4" xfId="0" applyAlignment="1" applyBorder="1" applyFont="1">
      <alignment horizontal="left"/>
    </xf>
    <xf numFmtId="0" fontId="2" fillId="0" borderId="7" xfId="0" applyAlignment="1" applyBorder="1" applyFont="1">
      <alignment horizontal="left"/>
    </xf>
    <xf numFmtId="0" fontId="2" fillId="0" borderId="21" xfId="0" applyAlignment="1" applyBorder="1" applyFont="1">
      <alignment horizontal="left"/>
    </xf>
    <xf numFmtId="0" fontId="2" fillId="0" borderId="74" xfId="0" applyAlignment="1" applyBorder="1" applyFont="1">
      <alignment horizontal="left"/>
    </xf>
    <xf numFmtId="0" fontId="2" fillId="0" borderId="61" xfId="0" applyAlignment="1" applyBorder="1" applyFont="1">
      <alignment horizontal="left"/>
    </xf>
    <xf numFmtId="0" fontId="36" fillId="0" borderId="36" xfId="0" applyAlignment="1" applyBorder="1" applyFont="1">
      <alignment horizontal="center" wrapText="1"/>
    </xf>
    <xf numFmtId="0" fontId="36" fillId="0" borderId="37" xfId="0" applyAlignment="1" applyBorder="1" applyFont="1">
      <alignment horizontal="center" wrapText="1"/>
    </xf>
    <xf numFmtId="0" fontId="36" fillId="0" borderId="38" xfId="0" applyAlignment="1" applyBorder="1" applyFont="1">
      <alignment horizontal="center" wrapText="1"/>
    </xf>
    <xf numFmtId="0" fontId="42" fillId="0" borderId="54" xfId="0" applyAlignment="1" applyBorder="1" applyFont="1">
      <alignment horizontal="left" vertical="center"/>
    </xf>
    <xf numFmtId="0" fontId="42" fillId="0" borderId="51" xfId="0" applyAlignment="1" applyBorder="1" applyFont="1">
      <alignment horizontal="left" vertical="center"/>
    </xf>
    <xf numFmtId="0" fontId="30" fillId="0" borderId="46" xfId="0" applyAlignment="1" applyBorder="1" applyFont="1">
      <alignment horizontal="left" wrapText="1"/>
    </xf>
    <xf numFmtId="0" fontId="30" fillId="0" borderId="47" xfId="0" applyAlignment="1" applyBorder="1" applyFont="1">
      <alignment horizontal="left" wrapText="1"/>
    </xf>
    <xf numFmtId="0" fontId="30" fillId="0" borderId="48" xfId="0" applyAlignment="1" applyBorder="1" applyFont="1">
      <alignment horizontal="left" wrapText="1"/>
    </xf>
    <xf numFmtId="0" fontId="30" fillId="0" borderId="32" xfId="0" applyAlignment="1" applyBorder="1" applyFont="1">
      <alignment horizontal="left" wrapText="1"/>
    </xf>
    <xf numFmtId="0" fontId="30" fillId="0" borderId="24" xfId="0" applyAlignment="1" applyBorder="1" applyFont="1">
      <alignment horizontal="left" wrapText="1"/>
    </xf>
    <xf numFmtId="0" fontId="30" fillId="0" borderId="30" xfId="0" applyAlignment="1" applyBorder="1" applyFont="1">
      <alignment horizontal="left" wrapText="1"/>
    </xf>
    <xf numFmtId="0" fontId="31" fillId="0" borderId="53" xfId="0" applyAlignment="1" applyBorder="1" applyFont="1">
      <alignment horizontal="left" wrapText="1"/>
    </xf>
    <xf numFmtId="0" fontId="31" fillId="0" borderId="54" xfId="0" applyAlignment="1" applyBorder="1" applyFont="1">
      <alignment horizontal="left" wrapText="1"/>
    </xf>
    <xf numFmtId="0" fontId="31" fillId="0" borderId="53" xfId="0" applyAlignment="1" applyBorder="1" applyFont="1">
      <alignment horizontal="left" vertical="center"/>
    </xf>
    <xf numFmtId="0" fontId="31" fillId="0" borderId="54" xfId="0" applyAlignment="1" applyBorder="1" applyFont="1">
      <alignment horizontal="left" vertical="center"/>
    </xf>
    <xf numFmtId="0" fontId="31" fillId="0" borderId="51" xfId="0" applyAlignment="1" applyBorder="1" applyFont="1">
      <alignment horizontal="left" vertical="center"/>
    </xf>
    <xf numFmtId="0" fontId="31" fillId="0" borderId="10" xfId="0" applyAlignment="1" applyBorder="1" applyFont="1">
      <alignment horizontal="left" vertical="center" wrapText="1"/>
    </xf>
    <xf numFmtId="0" fontId="31" fillId="0" borderId="37" xfId="0" applyAlignment="1" applyBorder="1" applyFont="1">
      <alignment horizontal="left" vertical="center" wrapText="1"/>
    </xf>
    <xf numFmtId="0" fontId="28" fillId="0" borderId="53" xfId="0" applyAlignment="1" applyBorder="1" applyFont="1">
      <alignment horizontal="center" wrapText="1"/>
    </xf>
    <xf numFmtId="0" fontId="28" fillId="0" borderId="54" xfId="0" applyAlignment="1" applyBorder="1" applyFont="1">
      <alignment horizontal="center" wrapText="1"/>
    </xf>
    <xf numFmtId="0" fontId="28" fillId="0" borderId="51" xfId="0" applyAlignment="1" applyBorder="1" applyFont="1">
      <alignment horizontal="center" wrapText="1"/>
    </xf>
    <xf numFmtId="0" fontId="31" fillId="0" borderId="11" xfId="0" applyAlignment="1" applyBorder="1" applyFont="1">
      <alignment horizontal="left" wrapText="1"/>
    </xf>
    <xf numFmtId="0" fontId="31" fillId="0" borderId="50" xfId="0" applyAlignment="1" applyBorder="1" applyFont="1">
      <alignment horizontal="left" wrapText="1"/>
    </xf>
    <xf numFmtId="0" fontId="34" fillId="0" borderId="77" xfId="0" applyAlignment="1" applyBorder="1" applyFont="1">
      <alignment horizontal="left" wrapText="1"/>
    </xf>
    <xf numFmtId="0" fontId="34" fillId="0" borderId="79" xfId="0" applyAlignment="1" applyBorder="1" applyFont="1">
      <alignment horizontal="left" wrapText="1"/>
    </xf>
    <xf numFmtId="0" fontId="34" fillId="0" borderId="78" xfId="0" applyAlignment="1" applyBorder="1" applyFont="1">
      <alignment horizontal="left" wrapText="1"/>
    </xf>
    <xf numFmtId="0" fontId="28" fillId="0" borderId="36" xfId="0" applyAlignment="1" applyBorder="1" applyFont="1">
      <alignment horizontal="left" wrapText="1"/>
    </xf>
    <xf numFmtId="0" fontId="28" fillId="0" borderId="37" xfId="0" applyAlignment="1" applyBorder="1" applyFont="1">
      <alignment horizontal="left" wrapText="1"/>
    </xf>
    <xf numFmtId="0" fontId="31" fillId="0" borderId="49" xfId="0" applyAlignment="1" applyBorder="1" applyFont="1">
      <alignment wrapText="1"/>
    </xf>
    <xf numFmtId="0" fontId="31" fillId="0" borderId="40" xfId="0" applyAlignment="1" applyBorder="1" applyFont="1">
      <alignment wrapText="1"/>
    </xf>
    <xf numFmtId="0" fontId="31" fillId="0" borderId="70" xfId="0" applyAlignment="1" applyBorder="1" applyFont="1">
      <alignment horizontal="left" wrapText="1"/>
    </xf>
    <xf numFmtId="0" fontId="27" fillId="0" borderId="72" xfId="0" applyAlignment="1" applyBorder="1" applyFont="1">
      <alignment horizontal="center" wrapText="1"/>
    </xf>
    <xf numFmtId="0" fontId="27" fillId="0" borderId="65" xfId="0" applyAlignment="1" applyBorder="1" applyFont="1">
      <alignment horizontal="center" wrapText="1"/>
    </xf>
    <xf numFmtId="0" fontId="27" fillId="0" borderId="73" xfId="0" applyAlignment="1" applyBorder="1" applyFont="1">
      <alignment horizontal="center" wrapText="1"/>
    </xf>
    <xf numFmtId="0" fontId="27" fillId="0" borderId="23" xfId="0" applyAlignment="1" applyBorder="1" applyFont="1">
      <alignment horizontal="center" wrapText="1"/>
    </xf>
    <xf numFmtId="0" fontId="27" fillId="0" borderId="0" xfId="0" applyAlignment="1" applyFont="1">
      <alignment horizontal="center" wrapText="1"/>
    </xf>
    <xf numFmtId="0" fontId="27" fillId="0" borderId="80" xfId="0" applyAlignment="1" applyBorder="1" applyFont="1">
      <alignment horizontal="center" wrapText="1"/>
    </xf>
    <xf numFmtId="0" fontId="27" fillId="0" borderId="74" xfId="0" applyAlignment="1" applyBorder="1" applyFont="1">
      <alignment horizontal="center" wrapText="1"/>
    </xf>
    <xf numFmtId="0" fontId="27" fillId="0" borderId="60" xfId="0" applyAlignment="1" applyBorder="1" applyFont="1">
      <alignment horizontal="center" wrapText="1"/>
    </xf>
    <xf numFmtId="0" fontId="27" fillId="0" borderId="61" xfId="0" applyAlignment="1" applyBorder="1" applyFont="1">
      <alignment horizontal="center" wrapText="1"/>
    </xf>
    <xf numFmtId="0" fontId="28" fillId="0" borderId="47" xfId="0" applyAlignment="1" applyBorder="1" applyFont="1">
      <alignment horizontal="center"/>
    </xf>
    <xf numFmtId="0" fontId="28" fillId="0" borderId="15" xfId="0" applyAlignment="1" applyBorder="1" applyFont="1">
      <alignment horizontal="center"/>
    </xf>
    <xf numFmtId="0" fontId="28" fillId="0" borderId="16" xfId="0" applyAlignment="1" applyBorder="1" applyFont="1">
      <alignment horizontal="center"/>
    </xf>
    <xf numFmtId="0" fontId="28" fillId="0" borderId="72" xfId="0" applyAlignment="1" applyBorder="1" applyFont="1">
      <alignment horizontal="left" wrapText="1"/>
    </xf>
    <xf numFmtId="0" fontId="28" fillId="0" borderId="65" xfId="0" applyAlignment="1" applyBorder="1" applyFont="1">
      <alignment horizontal="left" wrapText="1"/>
    </xf>
    <xf numFmtId="0" fontId="28" fillId="0" borderId="53" xfId="0" applyAlignment="1" applyBorder="1" applyFont="1">
      <alignment horizontal="left" wrapText="1"/>
    </xf>
    <xf numFmtId="0" fontId="28" fillId="0" borderId="54" xfId="0" applyAlignment="1" applyBorder="1" applyFont="1">
      <alignment horizontal="left" wrapText="1"/>
    </xf>
    <xf numFmtId="0" fontId="28" fillId="0" borderId="46" xfId="0" applyAlignment="1" applyBorder="1" applyFont="1">
      <alignment horizontal="center" wrapText="1"/>
    </xf>
    <xf numFmtId="0" fontId="28" fillId="0" borderId="43" xfId="0" applyAlignment="1" applyBorder="1" applyFont="1">
      <alignment horizontal="center" wrapText="1"/>
    </xf>
    <xf numFmtId="0" fontId="28" fillId="0" borderId="8" xfId="0" applyAlignment="1" applyBorder="1" applyFont="1">
      <alignment horizontal="center" wrapText="1"/>
    </xf>
    <xf numFmtId="0" fontId="33" fillId="0" borderId="53" xfId="0" applyAlignment="1" applyBorder="1" applyFont="1">
      <alignment horizontal="center"/>
    </xf>
    <xf numFmtId="0" fontId="33" fillId="0" borderId="54" xfId="0" applyAlignment="1" applyBorder="1" applyFont="1">
      <alignment horizontal="center"/>
    </xf>
    <xf numFmtId="0" fontId="33" fillId="0" borderId="51" xfId="0" applyAlignment="1" applyBorder="1" applyFont="1">
      <alignment horizontal="center"/>
    </xf>
    <xf numFmtId="0" fontId="28" fillId="0" borderId="48" xfId="0" applyAlignment="1" applyBorder="1" applyFont="1">
      <alignment horizontal="center" wrapText="1"/>
    </xf>
    <xf numFmtId="0" fontId="28" fillId="0" borderId="44" xfId="0" applyAlignment="1" applyBorder="1" applyFont="1">
      <alignment horizontal="center" wrapText="1"/>
    </xf>
    <xf numFmtId="0" fontId="28" fillId="0" borderId="9" xfId="0" applyAlignment="1" applyBorder="1" applyFont="1">
      <alignment horizontal="center" wrapText="1"/>
    </xf>
    <xf numFmtId="0" fontId="28" fillId="0" borderId="46" xfId="0" applyAlignment="1" applyBorder="1" applyFont="1">
      <alignment horizontal="center"/>
    </xf>
    <xf numFmtId="0" fontId="28" fillId="0" borderId="43" xfId="0" applyAlignment="1" applyBorder="1" applyFont="1">
      <alignment horizontal="center"/>
    </xf>
    <xf numFmtId="0" fontId="28" fillId="0" borderId="8" xfId="0" applyAlignment="1" applyBorder="1" applyFont="1">
      <alignment horizontal="center"/>
    </xf>
  </cellXfs>
  <cellStyles count="2">
    <cellStyle name="Hyperlink" xfId="1" builtinId="8"/>
    <cellStyle name="Normal" xfId="0" builtinId="0"/>
  </cellStyles>
  <dxfs/>
  <tableStyles count="0" defaultTableStyle="TableStyleMedium2" defaultPivotStyle="PivotStyleLight16"/>
</styleSheet>
</file>

<file path=xl/_rels/workbook.xml.rels><?xml version="1.0" encoding="utf-8" standalone="yes"?><Relationships xmlns="http://schemas.openxmlformats.org/package/2006/relationships"><Relationship Id="rId7" Type="http://schemas.openxmlformats.org/officeDocument/2006/relationships/worksheet" Target="worksheets/sheet7.xml" /><Relationship Id="rId5" Type="http://schemas.openxmlformats.org/officeDocument/2006/relationships/worksheet" Target="worksheets/sheet5.xml" /><Relationship Id="rId15" Type="http://schemas.openxmlformats.org/officeDocument/2006/relationships/customXml" Target="../customXml/item4.xml" /><Relationship Id="rId8" Type="http://schemas.openxmlformats.org/officeDocument/2006/relationships/worksheet" Target="worksheets/sheet8.xml" /><Relationship Id="rId12" Type="http://schemas.openxmlformats.org/officeDocument/2006/relationships/sharedStrings" Target="sharedStrings.xml" /><Relationship Id="rId4" Type="http://schemas.openxmlformats.org/officeDocument/2006/relationships/worksheet" Target="worksheets/sheet4.xml" /><Relationship Id="rId16" Type="http://schemas.openxmlformats.org/officeDocument/2006/relationships/connections" Target="connections.xml" /><Relationship Id="rId3" Type="http://schemas.openxmlformats.org/officeDocument/2006/relationships/worksheet" Target="worksheets/sheet3.xml" /><Relationship Id="rId10" Type="http://schemas.openxmlformats.org/officeDocument/2006/relationships/customXml" Target="../customXml/item1.xml" /><Relationship Id="rId11" Type="http://schemas.openxmlformats.org/officeDocument/2006/relationships/styles" Target="styles.xml" /><Relationship Id="rId13" Type="http://schemas.openxmlformats.org/officeDocument/2006/relationships/customXml" Target="../customXml/item2.xml" /><Relationship Id="rId2" Type="http://schemas.openxmlformats.org/officeDocument/2006/relationships/worksheet" Target="worksheets/sheet2.xml" /><Relationship Id="rId6" Type="http://schemas.openxmlformats.org/officeDocument/2006/relationships/worksheet" Target="worksheets/sheet6.xml" /><Relationship Id="rId14" Type="http://schemas.openxmlformats.org/officeDocument/2006/relationships/customXml" Target="../customXml/item3.xml" /><Relationship Id="rId9" Type="http://schemas.openxmlformats.org/officeDocument/2006/relationships/theme" Target="theme/theme1.xml" /><Relationship Id="rId1"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twoCell">
    <xdr:from>
      <xdr:col>0</xdr:col>
      <xdr:colOff>54173</xdr:colOff>
      <xdr:row>1</xdr:row>
      <xdr:rowOff>34290</xdr:rowOff>
    </xdr:from>
    <xdr:to>
      <xdr:col>14</xdr:col>
      <xdr:colOff>533400</xdr:colOff>
      <xdr:row>11</xdr:row>
      <xdr:rowOff>15240</xdr:rowOff>
    </xdr:to>
    <xdr:sp macro="">
      <xdr:nvSpPr>
        <xdr:cNvPr id="2" name="TextBox 1">
          <a:extLst xmlns:a="http://schemas.openxmlformats.org/drawingml/2006/main">
            <a:ext uri="{FF2B5EF4-FFF2-40B4-BE49-F238E27FC236}">
              <a16:creationId xmlns:a16="http://schemas.microsoft.com/office/drawing/2014/main" id="{B3CCFEBB-2D3A-FB64-1EEE-98214B74375C}"/>
            </a:ext>
          </a:extLst>
        </xdr:cNvPr>
        <xdr:cNvSpPr txBox="1"/>
      </xdr:nvSpPr>
      <xdr:spPr>
        <a:xfrm>
          <a:off x="53976" y="263525"/>
          <a:ext cx="9013824" cy="1838325"/>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Welcome</a:t>
          </a:r>
          <a:r>
            <a:rPr lang="en-GB" b="0" i="0" sz="1200">
              <a:solidFill>
                <a:srgbClr val="000000"/>
              </a:solidFill>
              <a:latin typeface="Arial"/>
            </a:rPr>
            <a:t> to our new sustainability tool for Early Years and Wraparound. </a:t>
          </a:r>
          <a:endParaRPr lang="en-GB" b="0" i="0" sz="1200">
            <a:solidFill>
              <a:srgbClr val="000000"/>
            </a:solidFill>
            <a:latin typeface="Arial"/>
          </a:endParaRPr>
        </a:p>
        <a:p>
          <a:r>
            <a:rPr lang="en-GB" b="0" i="0" sz="1200">
              <a:solidFill>
                <a:srgbClr val="000000"/>
              </a:solidFill>
              <a:latin typeface="Arial"/>
            </a:rPr>
            <a:t>Please find below a guide to each tab - these can be used independently but the Summary requires the Staffing tab, at least one of the Income tabs, and the Expenses tab to be completed in order for the automatic calculations to work.  </a:t>
          </a:r>
          <a:endParaRPr lang="en-GB" b="0" i="0" sz="1200">
            <a:solidFill>
              <a:srgbClr val="000000"/>
            </a:solidFill>
            <a:latin typeface="Arial"/>
          </a:endParaRPr>
        </a:p>
        <a:p>
          <a:r>
            <a:rPr lang="en-GB" b="0" i="0" sz="1200">
              <a:solidFill>
                <a:srgbClr val="000000"/>
              </a:solidFill>
              <a:latin typeface="Arial"/>
            </a:rPr>
            <a:t>Throughout this tool, the key colours remain consistent:</a:t>
          </a:r>
          <a:r>
            <a:rPr lang="en-GB" b="0" i="0" sz="1100">
              <a:solidFill>
                <a:srgbClr val="000000"/>
              </a:solidFill>
              <a:latin typeface="+mn-lt"/>
            </a:rPr>
            <a:t> </a:t>
          </a:r>
          <a:r>
            <a:rPr lang="en-GB" b="0" i="0" sz="1200">
              <a:solidFill>
                <a:srgbClr val="000000"/>
              </a:solidFill>
            </a:rPr>
            <a:t> </a:t>
          </a:r>
          <a:endParaRPr lang="en-GB" b="0" i="0" sz="1200">
            <a:solidFill>
              <a:srgbClr val="000000"/>
            </a:solidFill>
          </a:endParaRPr>
        </a:p>
        <a:p>
          <a:endParaRPr lang="en-GB" b="0" i="0" sz="1200">
            <a:solidFill>
              <a:srgbClr val="000000"/>
            </a:solidFill>
          </a:endParaRPr>
        </a:p>
        <a:p>
          <a:r>
            <a:rPr lang="en-GB" b="0" i="0" sz="1200">
              <a:solidFill>
                <a:srgbClr val="000000"/>
              </a:solidFill>
              <a:latin typeface="Arial"/>
            </a:rPr>
            <a:t>		Enter information.</a:t>
          </a:r>
          <a:endParaRPr lang="en-GB" b="0" i="0" sz="1200">
            <a:solidFill>
              <a:srgbClr val="000000"/>
            </a:solidFill>
            <a:latin typeface="Arial"/>
          </a:endParaRPr>
        </a:p>
        <a:p>
          <a:r>
            <a:rPr lang="en-GB" b="0" i="0" sz="1200">
              <a:solidFill>
                <a:srgbClr val="000000"/>
              </a:solidFill>
              <a:latin typeface="Arial"/>
            </a:rPr>
            <a:t>		Select from dropdown.</a:t>
          </a:r>
          <a:endParaRPr lang="en-GB" b="0" i="0" sz="1200">
            <a:solidFill>
              <a:srgbClr val="000000"/>
            </a:solidFill>
            <a:latin typeface="Arial"/>
          </a:endParaRPr>
        </a:p>
        <a:p>
          <a:r>
            <a:rPr lang="en-GB" b="0" i="0" sz="1200">
              <a:solidFill>
                <a:srgbClr val="000000"/>
              </a:solidFill>
              <a:latin typeface="Arial"/>
            </a:rPr>
            <a:t>		Entered automatically.</a:t>
          </a:r>
          <a:endParaRPr lang="en-GB" b="0" i="0" sz="1200">
            <a:solidFill>
              <a:srgbClr val="000000"/>
            </a:solidFill>
            <a:latin typeface="Arial"/>
          </a:endParaRPr>
        </a:p>
        <a:p>
          <a:r>
            <a:rPr lang="en-GB" b="0" i="0" sz="1200">
              <a:solidFill>
                <a:srgbClr val="000000"/>
              </a:solidFill>
              <a:latin typeface="Arial"/>
            </a:rPr>
            <a:t>		Calculated automatically.</a:t>
          </a:r>
          <a:endParaRPr lang="en-GB" b="0" i="0" sz="1200">
            <a:solidFill>
              <a:srgbClr val="000000"/>
            </a:solidFill>
            <a:latin typeface="Arial"/>
          </a:endParaRPr>
        </a:p>
        <a:p>
          <a:endParaRPr lang="en-GB" b="0" i="0" sz="1100">
            <a:solidFill>
              <a:srgbClr val="000000"/>
            </a:solidFill>
            <a:latin typeface="+mn-lt"/>
          </a:endParaRPr>
        </a:p>
        <a:p>
          <a:r>
            <a:rPr lang="en-GB" b="0" i="0" sz="1100">
              <a:solidFill>
                <a:srgbClr val="000000"/>
              </a:solidFill>
              <a:latin typeface="+mn-lt"/>
            </a:rPr>
            <a:t> </a:t>
          </a:r>
          <a:endParaRPr lang="en-GB" b="0" i="0" sz="1200">
            <a:solidFill>
              <a:srgbClr val="000000"/>
            </a:solidFill>
            <a:latin typeface="Arial"/>
          </a:endParaRPr>
        </a:p>
      </xdr:txBody>
    </xdr:sp>
    <xdr:clientData/>
  </xdr:twoCellAnchor>
  <xdr:twoCellAnchor editAs="twoCell">
    <xdr:from>
      <xdr:col>0</xdr:col>
      <xdr:colOff>58936</xdr:colOff>
      <xdr:row>11</xdr:row>
      <xdr:rowOff>47625</xdr:rowOff>
    </xdr:from>
    <xdr:to>
      <xdr:col>14</xdr:col>
      <xdr:colOff>535186</xdr:colOff>
      <xdr:row>16</xdr:row>
      <xdr:rowOff>104775</xdr:rowOff>
    </xdr:to>
    <xdr:sp macro="">
      <xdr:nvSpPr>
        <xdr:cNvPr id="3" name="TextBox 2">
          <a:extLst xmlns:a="http://schemas.openxmlformats.org/drawingml/2006/main">
            <a:ext uri="{FF2B5EF4-FFF2-40B4-BE49-F238E27FC236}">
              <a16:creationId xmlns:a16="http://schemas.microsoft.com/office/drawing/2014/main" id="{6B2CFB8B-B7A9-4C71-854E-EACA1F0EFFFD}"/>
            </a:ext>
          </a:extLst>
        </xdr:cNvPr>
        <xdr:cNvSpPr txBox="1"/>
      </xdr:nvSpPr>
      <xdr:spPr>
        <a:xfrm>
          <a:off x="58739" y="2133606"/>
          <a:ext cx="9010650" cy="985838"/>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Staffing</a:t>
          </a:r>
          <a:endParaRPr lang="en-GB" b="0" i="0" sz="1200">
            <a:solidFill>
              <a:srgbClr val="000000"/>
            </a:solidFill>
            <a:latin typeface="Arial"/>
          </a:endParaRPr>
        </a:p>
        <a:p>
          <a:r>
            <a:rPr lang="en-GB" b="0" i="0" sz="1200">
              <a:solidFill>
                <a:srgbClr val="000000"/>
              </a:solidFill>
              <a:latin typeface="Arial"/>
            </a:rPr>
            <a:t>Please enter the number of weeks open per year, as the number of weeks staff are paid to work,</a:t>
          </a:r>
          <a:r>
            <a:rPr lang="en-GB" b="0" i="0" sz="1200">
              <a:solidFill>
                <a:srgbClr val="000000"/>
              </a:solidFill>
              <a:latin typeface="Arial"/>
            </a:rPr>
            <a:t> i.e. 38 weeks or 52 weeks. When selecting "Yes" for holiday pay, 5.6 weeks will be automatically added for staff who do not have an annual holiday allowance. Pension is calculated at 3% for employers but can be changed by speaking to your adviser. You may be eligible to apply for Employment Allowance - please see link on Staffing tab. </a:t>
          </a:r>
          <a:endParaRPr lang="en-GB" b="0" i="0" sz="1200">
            <a:solidFill>
              <a:srgbClr val="000000"/>
            </a:solidFill>
            <a:latin typeface="Arial"/>
          </a:endParaRPr>
        </a:p>
      </xdr:txBody>
    </xdr:sp>
    <xdr:clientData/>
  </xdr:twoCellAnchor>
  <xdr:twoCellAnchor editAs="oneCell">
    <xdr:from>
      <xdr:col>0</xdr:col>
      <xdr:colOff>157162</xdr:colOff>
      <xdr:row>6</xdr:row>
      <xdr:rowOff>31432</xdr:rowOff>
    </xdr:from>
    <xdr:to>
      <xdr:col>3</xdr:col>
      <xdr:colOff>57150</xdr:colOff>
      <xdr:row>10</xdr:row>
      <xdr:rowOff>20955</xdr:rowOff>
    </xdr:to>
    <xdr:pic macro="">
      <xdr:nvPicPr>
        <xdr:cNvPr id="5" name="Picture 4">
          <a:extLst xmlns:a="http://schemas.openxmlformats.org/drawingml/2006/main">
            <a:ext uri="{FF2B5EF4-FFF2-40B4-BE49-F238E27FC236}">
              <a16:creationId xmlns:a16="http://schemas.microsoft.com/office/drawing/2014/main" id="{D25D69AA-EFEB-8815-E8BB-85F3A49FEBDD}"/>
            </a:ext>
            <a:ext uri="{C183D7F6-B498-43B3-948B-1728B52AA6E4}">
              <adec:decorative xmlns:adec="http://schemas.microsoft.com/office/drawing/2017/decorative" val="1"/>
            </a:ext>
          </a:extLst>
        </xdr:cNvPr>
        <xdr:cNvPicPr>
          <a:picLocks noChangeAspect="1"/>
        </xdr:cNvPicPr>
      </xdr:nvPicPr>
      <xdr:blipFill>
        <a:blip xmlns:d5p1="http://schemas.openxmlformats.org/officeDocument/2006/relationships" d5p1:embed="rId1">
          <a:extLst/>
        </a:blip>
        <a:srcRect xmlns:a="http://schemas.openxmlformats.org/drawingml/2006/main" l="1534" t="5934" r="49736" b="4615"/>
        <a:stretch>
          <a:fillRect/>
        </a:stretch>
      </xdr:blipFill>
      <xdr:spPr>
        <a:xfrm>
          <a:off x="157162" y="1188641"/>
          <a:ext cx="1728787" cy="1728787"/>
        </a:xfrm>
        <a:prstGeom xmlns:a="http://schemas.openxmlformats.org/drawingml/2006/main" prst="rect">
          <a:avLst/>
        </a:prstGeom>
        <a:noFill/>
      </xdr:spPr>
    </xdr:pic>
    <xdr:clientData/>
  </xdr:twoCellAnchor>
  <xdr:twoCellAnchor editAs="twoCell">
    <xdr:from>
      <xdr:col>0</xdr:col>
      <xdr:colOff>58936</xdr:colOff>
      <xdr:row>16</xdr:row>
      <xdr:rowOff>142875</xdr:rowOff>
    </xdr:from>
    <xdr:to>
      <xdr:col>14</xdr:col>
      <xdr:colOff>535186</xdr:colOff>
      <xdr:row>22</xdr:row>
      <xdr:rowOff>28575</xdr:rowOff>
    </xdr:to>
    <xdr:sp macro="">
      <xdr:nvSpPr>
        <xdr:cNvPr id="6" name="TextBox 5">
          <a:extLst xmlns:a="http://schemas.openxmlformats.org/drawingml/2006/main">
            <a:ext uri="{FF2B5EF4-FFF2-40B4-BE49-F238E27FC236}">
              <a16:creationId xmlns:a16="http://schemas.microsoft.com/office/drawing/2014/main" id="{69A36180-30CB-445B-99E8-7337499819AE}"/>
            </a:ext>
          </a:extLst>
        </xdr:cNvPr>
        <xdr:cNvSpPr txBox="1"/>
      </xdr:nvSpPr>
      <xdr:spPr>
        <a:xfrm>
          <a:off x="58739" y="3157547"/>
          <a:ext cx="9010650" cy="1000124"/>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Income</a:t>
          </a:r>
          <a:r>
            <a:rPr lang="en-GB" b="0" i="0" sz="1200">
              <a:solidFill>
                <a:srgbClr val="000000"/>
              </a:solidFill>
              <a:latin typeface="Arial"/>
            </a:rPr>
            <a:t> 38w / 50+w</a:t>
          </a:r>
          <a:endParaRPr lang="en-GB" b="0" i="0" sz="1200">
            <a:solidFill>
              <a:srgbClr val="000000"/>
            </a:solidFill>
            <a:latin typeface="Arial"/>
          </a:endParaRPr>
        </a:p>
        <a:p>
          <a:r>
            <a:rPr lang="en-GB" b="0" i="0" sz="1200">
              <a:solidFill>
                <a:srgbClr val="000000"/>
              </a:solidFill>
              <a:latin typeface="Arial"/>
            </a:rPr>
            <a:t>Please choose the relevant income tab for your setting. If you accept both term time and stretched Early Years Funding you can complete both the 38w and 50+w tabs. If completing both sections, please only enter additional income once. There is an average hours calculator at the bottom of the page(s), if required. If you are open for more than 50w, please enter this additional weeks per term in the boxes provided. </a:t>
          </a:r>
          <a:endParaRPr lang="en-GB" b="0" i="0" sz="1200">
            <a:solidFill>
              <a:srgbClr val="000000"/>
            </a:solidFill>
            <a:latin typeface="Arial"/>
          </a:endParaRPr>
        </a:p>
      </xdr:txBody>
    </xdr:sp>
    <xdr:clientData/>
  </xdr:twoCellAnchor>
  <xdr:twoCellAnchor editAs="twoCell">
    <xdr:from>
      <xdr:col>0</xdr:col>
      <xdr:colOff>57150</xdr:colOff>
      <xdr:row>22</xdr:row>
      <xdr:rowOff>72390</xdr:rowOff>
    </xdr:from>
    <xdr:to>
      <xdr:col>14</xdr:col>
      <xdr:colOff>549473</xdr:colOff>
      <xdr:row>25</xdr:row>
      <xdr:rowOff>149542</xdr:rowOff>
    </xdr:to>
    <xdr:sp macro="">
      <xdr:nvSpPr>
        <xdr:cNvPr id="7" name="TextBox 6">
          <a:extLst xmlns:a="http://schemas.openxmlformats.org/drawingml/2006/main">
            <a:ext uri="{FF2B5EF4-FFF2-40B4-BE49-F238E27FC236}">
              <a16:creationId xmlns:a16="http://schemas.microsoft.com/office/drawing/2014/main" id="{B424C71B-003E-4130-A3A6-D140850B3435}"/>
            </a:ext>
          </a:extLst>
        </xdr:cNvPr>
        <xdr:cNvSpPr txBox="1"/>
      </xdr:nvSpPr>
      <xdr:spPr>
        <a:xfrm>
          <a:off x="57150" y="4202135"/>
          <a:ext cx="9026526" cy="633412"/>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Expenses</a:t>
          </a:r>
          <a:endParaRPr lang="en-GB" b="0" i="0" sz="1200">
            <a:solidFill>
              <a:srgbClr val="000000"/>
            </a:solidFill>
            <a:latin typeface="Arial"/>
          </a:endParaRPr>
        </a:p>
        <a:p>
          <a:r>
            <a:rPr lang="en-GB" b="0" i="0" sz="1200">
              <a:solidFill>
                <a:srgbClr val="000000"/>
              </a:solidFill>
              <a:latin typeface="Arial"/>
            </a:rPr>
            <a:t>Please enter all expenses relevant to your setting, and include whether it is an</a:t>
          </a:r>
          <a:r>
            <a:rPr lang="en-GB" b="0" i="0" sz="1200">
              <a:solidFill>
                <a:srgbClr val="000000"/>
              </a:solidFill>
              <a:latin typeface="Arial"/>
            </a:rPr>
            <a:t> annual, termly, quarterly, monthly or weekly payment. </a:t>
          </a:r>
          <a:endParaRPr lang="en-GB" b="0" i="0" sz="1200">
            <a:solidFill>
              <a:srgbClr val="000000"/>
            </a:solidFill>
            <a:latin typeface="Arial"/>
          </a:endParaRPr>
        </a:p>
      </xdr:txBody>
    </xdr:sp>
    <xdr:clientData/>
  </xdr:twoCellAnchor>
  <xdr:twoCellAnchor editAs="twoCell">
    <xdr:from>
      <xdr:col>0</xdr:col>
      <xdr:colOff>54173</xdr:colOff>
      <xdr:row>25</xdr:row>
      <xdr:rowOff>169545</xdr:rowOff>
    </xdr:from>
    <xdr:to>
      <xdr:col>14</xdr:col>
      <xdr:colOff>554236</xdr:colOff>
      <xdr:row>35</xdr:row>
      <xdr:rowOff>25717</xdr:rowOff>
    </xdr:to>
    <xdr:sp macro="">
      <xdr:nvSpPr>
        <xdr:cNvPr id="8" name="TextBox 7">
          <a:extLst xmlns:a="http://schemas.openxmlformats.org/drawingml/2006/main">
            <a:ext uri="{FF2B5EF4-FFF2-40B4-BE49-F238E27FC236}">
              <a16:creationId xmlns:a16="http://schemas.microsoft.com/office/drawing/2014/main" id="{EA38FAAE-D514-43C1-BDDF-F4558F06D950}"/>
            </a:ext>
          </a:extLst>
        </xdr:cNvPr>
        <xdr:cNvSpPr txBox="1"/>
      </xdr:nvSpPr>
      <xdr:spPr>
        <a:xfrm>
          <a:off x="53976" y="4856179"/>
          <a:ext cx="9034463" cy="1712915"/>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Occupancy (optional)</a:t>
          </a:r>
          <a:endParaRPr lang="en-GB" b="0" i="0" sz="1200">
            <a:solidFill>
              <a:srgbClr val="000000"/>
            </a:solidFill>
            <a:latin typeface="Arial"/>
          </a:endParaRPr>
        </a:p>
        <a:p>
          <a:r>
            <a:rPr lang="en-GB" b="0" i="0" sz="1200">
              <a:solidFill>
                <a:srgbClr val="000000"/>
              </a:solidFill>
              <a:latin typeface="Arial"/>
            </a:rPr>
            <a:t>Please</a:t>
          </a:r>
          <a:r>
            <a:rPr lang="en-GB" b="0" i="0" sz="1200">
              <a:solidFill>
                <a:srgbClr val="000000"/>
              </a:solidFill>
              <a:latin typeface="Arial"/>
            </a:rPr>
            <a:t> e</a:t>
          </a:r>
          <a:r>
            <a:rPr lang="en-GB" b="0" i="0" sz="1200">
              <a:solidFill>
                <a:srgbClr val="000000"/>
              </a:solidFill>
              <a:latin typeface="Arial"/>
            </a:rPr>
            <a:t>nter</a:t>
          </a:r>
          <a:r>
            <a:rPr lang="en-GB" b="0" i="0" sz="1200">
              <a:solidFill>
                <a:srgbClr val="000000"/>
              </a:solidFill>
              <a:latin typeface="Arial"/>
            </a:rPr>
            <a:t> the hours available to book for breakfast club (BC), morning (AM), afternoon (PM), and after school club (ASC). </a:t>
          </a:r>
          <a:endParaRPr lang="en-GB" b="0" i="0" sz="1200">
            <a:solidFill>
              <a:srgbClr val="000000"/>
            </a:solidFill>
            <a:latin typeface="Arial"/>
          </a:endParaRPr>
        </a:p>
        <a:p>
          <a:r>
            <a:rPr lang="en-GB" b="0" i="0" sz="1200">
              <a:solidFill>
                <a:srgbClr val="000000"/>
              </a:solidFill>
              <a:latin typeface="Arial"/>
            </a:rPr>
            <a:t>You can choose to look at occupancy percentages per room </a:t>
          </a:r>
          <a:r>
            <a:rPr lang="en-GB" b="0" i="0" sz="1200">
              <a:solidFill>
                <a:srgbClr val="000000"/>
              </a:solidFill>
              <a:latin typeface="Arial"/>
            </a:rPr>
            <a:t>or</a:t>
          </a:r>
          <a:r>
            <a:rPr lang="en-GB" b="0" i="0" sz="1200">
              <a:solidFill>
                <a:srgbClr val="000000"/>
              </a:solidFill>
              <a:latin typeface="Arial"/>
            </a:rPr>
            <a:t> per child. </a:t>
          </a:r>
          <a:endParaRPr lang="en-GB" b="0" i="0" sz="1200">
            <a:solidFill>
              <a:srgbClr val="000000"/>
            </a:solidFill>
            <a:latin typeface="Arial"/>
          </a:endParaRPr>
        </a:p>
        <a:p>
          <a:r>
            <a:rPr lang="en-GB" b="0" i="0" sz="1200">
              <a:solidFill>
                <a:srgbClr val="000000"/>
              </a:solidFill>
              <a:latin typeface="Arial"/>
            </a:rPr>
            <a:t>For the rooms - please enter the total places booked for BC, AM, PM, ASC, where applicable. Please enter the total number of places available each day for BC, AM, PM, and ASC, where applicable. </a:t>
          </a:r>
          <a:endParaRPr lang="en-GB" b="0" i="0" sz="1200">
            <a:solidFill>
              <a:srgbClr val="000000"/>
            </a:solidFill>
            <a:latin typeface="Arial"/>
          </a:endParaRPr>
        </a:p>
        <a:p>
          <a:r>
            <a:rPr lang="en-GB" b="0" i="0" sz="1200">
              <a:solidFill>
                <a:srgbClr val="000000"/>
              </a:solidFill>
              <a:latin typeface="Arial"/>
            </a:rPr>
            <a:t>For each child - please select booking pattern using dropdowns. Please enter the total places available each day for BC, AM, PM, ASC, where applicable. If using the 'administrative use only' you can enter child's funded hours and the fee paying hours will calculate for invoicing purposes.</a:t>
          </a:r>
          <a:endParaRPr lang="en-GB" b="0" i="0" sz="1200">
            <a:solidFill>
              <a:srgbClr val="000000"/>
            </a:solidFill>
            <a:latin typeface="Arial"/>
          </a:endParaRPr>
        </a:p>
        <a:p>
          <a:r>
            <a:rPr lang="en-GB" b="0" i="0" sz="1200">
              <a:solidFill>
                <a:srgbClr val="000000"/>
              </a:solidFill>
              <a:latin typeface="Arial"/>
            </a:rPr>
            <a:t>The percentage of places booked each BC, AM, PM, ASC will be calculated as well as the occupancy per week. </a:t>
          </a:r>
          <a:endParaRPr lang="en-GB" b="0" i="0" sz="1200">
            <a:solidFill>
              <a:srgbClr val="000000"/>
            </a:solidFill>
            <a:latin typeface="Arial"/>
          </a:endParaRPr>
        </a:p>
      </xdr:txBody>
    </xdr:sp>
    <xdr:clientData/>
  </xdr:twoCellAnchor>
  <xdr:twoCellAnchor editAs="twoCell">
    <xdr:from>
      <xdr:col>0</xdr:col>
      <xdr:colOff>39886</xdr:colOff>
      <xdr:row>35</xdr:row>
      <xdr:rowOff>53340</xdr:rowOff>
    </xdr:from>
    <xdr:to>
      <xdr:col>14</xdr:col>
      <xdr:colOff>554236</xdr:colOff>
      <xdr:row>40</xdr:row>
      <xdr:rowOff>116205</xdr:rowOff>
    </xdr:to>
    <xdr:sp macro="">
      <xdr:nvSpPr>
        <xdr:cNvPr id="9" name="TextBox 8">
          <a:extLst xmlns:a="http://schemas.openxmlformats.org/drawingml/2006/main">
            <a:ext uri="{FF2B5EF4-FFF2-40B4-BE49-F238E27FC236}">
              <a16:creationId xmlns:a16="http://schemas.microsoft.com/office/drawing/2014/main" id="{83A6A733-C72A-465E-A381-04C4C2AED878}"/>
            </a:ext>
          </a:extLst>
        </xdr:cNvPr>
        <xdr:cNvSpPr txBox="1"/>
      </xdr:nvSpPr>
      <xdr:spPr>
        <a:xfrm>
          <a:off x="39689" y="6597662"/>
          <a:ext cx="9048750" cy="990606"/>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Ratios (optional)</a:t>
          </a:r>
          <a:endParaRPr lang="en-GB" b="0" i="0" sz="1200">
            <a:solidFill>
              <a:srgbClr val="000000"/>
            </a:solidFill>
            <a:latin typeface="Arial"/>
          </a:endParaRPr>
        </a:p>
        <a:p>
          <a:r>
            <a:rPr lang="en-GB" b="0" i="0" sz="1200">
              <a:solidFill>
                <a:srgbClr val="000000"/>
              </a:solidFill>
              <a:latin typeface="Arial"/>
            </a:rPr>
            <a:t>Please enter the number of children attending in each age group and if any of these</a:t>
          </a:r>
          <a:r>
            <a:rPr lang="en-GB" b="0" i="0" sz="1200">
              <a:solidFill>
                <a:srgbClr val="000000"/>
              </a:solidFill>
              <a:latin typeface="Arial"/>
            </a:rPr>
            <a:t> children have one-to-one support for 100% of their attendance funded by ENF, SENIF, or an EHCP. Please enter staff working directly with the children - their role, select qualification, hours per week, and select 'Yes' if working directly with the children (do not select 'Yes' for non-contact time or PPA). The total staff required, understaffing or overstaffing will be calculated. </a:t>
          </a:r>
          <a:endParaRPr lang="en-GB" b="0" i="0" sz="1200">
            <a:solidFill>
              <a:srgbClr val="000000"/>
            </a:solidFill>
            <a:latin typeface="Arial"/>
          </a:endParaRPr>
        </a:p>
      </xdr:txBody>
    </xdr:sp>
    <xdr:clientData/>
  </xdr:twoCellAnchor>
  <xdr:twoCellAnchor editAs="twoCell">
    <xdr:from>
      <xdr:col>0</xdr:col>
      <xdr:colOff>38100</xdr:colOff>
      <xdr:row>40</xdr:row>
      <xdr:rowOff>149542</xdr:rowOff>
    </xdr:from>
    <xdr:to>
      <xdr:col>14</xdr:col>
      <xdr:colOff>552450</xdr:colOff>
      <xdr:row>44</xdr:row>
      <xdr:rowOff>59055</xdr:rowOff>
    </xdr:to>
    <xdr:sp macro="">
      <xdr:nvSpPr>
        <xdr:cNvPr id="10" name="TextBox 9">
          <a:extLst xmlns:a="http://schemas.openxmlformats.org/drawingml/2006/main">
            <a:ext uri="{FF2B5EF4-FFF2-40B4-BE49-F238E27FC236}">
              <a16:creationId xmlns:a16="http://schemas.microsoft.com/office/drawing/2014/main" id="{7D16075C-59FE-4D4D-90FD-B2D157576F2A}"/>
            </a:ext>
          </a:extLst>
        </xdr:cNvPr>
        <xdr:cNvSpPr txBox="1"/>
      </xdr:nvSpPr>
      <xdr:spPr>
        <a:xfrm>
          <a:off x="38100" y="7621599"/>
          <a:ext cx="9048750" cy="652464"/>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Summary</a:t>
          </a:r>
          <a:endParaRPr lang="en-GB" b="0" i="0" sz="1200">
            <a:solidFill>
              <a:srgbClr val="000000"/>
            </a:solidFill>
            <a:latin typeface="Arial"/>
          </a:endParaRPr>
        </a:p>
        <a:p>
          <a:r>
            <a:rPr lang="en-GB" b="0" i="0" sz="1200">
              <a:solidFill>
                <a:srgbClr val="000000"/>
              </a:solidFill>
              <a:latin typeface="Arial"/>
            </a:rPr>
            <a:t>The summary is calculated</a:t>
          </a:r>
          <a:r>
            <a:rPr lang="en-GB" b="0" i="0" sz="1200">
              <a:solidFill>
                <a:srgbClr val="000000"/>
              </a:solidFill>
              <a:latin typeface="Arial"/>
            </a:rPr>
            <a:t> using information entered. Only funds held in bank accounts, deposit accounts, and petty cash will need to be entered. </a:t>
          </a:r>
          <a:endParaRPr lang="en-GB" b="0" i="0" sz="1200">
            <a:solidFill>
              <a:srgbClr val="000000"/>
            </a:solidFill>
            <a:latin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101798</xdr:colOff>
      <xdr:row>58</xdr:row>
      <xdr:rowOff>76200</xdr:rowOff>
    </xdr:from>
    <xdr:to>
      <xdr:col>2</xdr:col>
      <xdr:colOff>396478</xdr:colOff>
      <xdr:row>61</xdr:row>
      <xdr:rowOff>133350</xdr:rowOff>
    </xdr:to>
    <xdr:sp macro="" textlink="">
      <xdr:nvSpPr>
        <xdr:cNvPr id="2" name="Right Brace 1"/>
        <xdr:cNvSpPr/>
      </xdr:nvSpPr>
      <xdr:spPr>
        <a:xfrm>
          <a:off x="2324100" y="6667500"/>
          <a:ext cx="295148" cy="425450"/>
        </a:xfrm>
        <a:prstGeom prst="rightBrace">
          <a:avLst xmlns:a="http://schemas.openxmlformats.org/drawingml/2006/main"/>
        </a:prstGeom>
        <a:noFill/>
        <a:ln xmlns:a="http://schemas.openxmlformats.org/drawingml/2006/main" w="12700">
          <a:solidFill>
            <a:sysClr val="windowText" lastClr="000000"/>
          </a:solidFill>
        </a:ln>
      </xdr:spPr>
      <xdr:style xmlns:xdr="http://schemas.openxmlformats.org/drawingml/2006/spreadsheetDrawing">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101798</xdr:colOff>
      <xdr:row>58</xdr:row>
      <xdr:rowOff>76200</xdr:rowOff>
    </xdr:from>
    <xdr:to>
      <xdr:col>2</xdr:col>
      <xdr:colOff>396478</xdr:colOff>
      <xdr:row>61</xdr:row>
      <xdr:rowOff>133350</xdr:rowOff>
    </xdr:to>
    <xdr:sp macro="" textlink="">
      <xdr:nvSpPr>
        <xdr:cNvPr id="2" name="Right Brace 1"/>
        <xdr:cNvSpPr/>
      </xdr:nvSpPr>
      <xdr:spPr>
        <a:xfrm>
          <a:off x="2324100" y="12211050"/>
          <a:ext cx="295148" cy="609600"/>
        </a:xfrm>
        <a:prstGeom prst="rightBrace">
          <a:avLst xmlns:a="http://schemas.openxmlformats.org/drawingml/2006/main"/>
        </a:prstGeom>
        <a:noFill/>
        <a:ln xmlns:a="http://schemas.openxmlformats.org/drawingml/2006/main" w="12700">
          <a:solidFill>
            <a:sysClr val="windowText" lastClr="000000"/>
          </a:solidFill>
        </a:ln>
      </xdr:spPr>
      <xdr:style xmlns:xdr="http://schemas.openxmlformats.org/drawingml/2006/spreadsheetDrawing">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8" Type="http://schemas.openxmlformats.org/officeDocument/2006/relationships/printerSettings" Target="../printerSettings/printerSettings2.bin" /><Relationship Id="rId5" Type="http://schemas.openxmlformats.org/officeDocument/2006/relationships/hyperlink" Target="https://www.gov.uk/workplace-pensions/what-you-your-employer-and-the-government-pay" TargetMode="External" /><Relationship Id="rId1" Type="http://schemas.openxmlformats.org/officeDocument/2006/relationships/hyperlink" Target="https://www.gov.uk/national-minimum-wage-rates" TargetMode="External" /><Relationship Id="rId6" Type="http://schemas.openxmlformats.org/officeDocument/2006/relationships/hyperlink" Target="https://www.stafftax.co.uk/gross-to-total-salary-calculator" TargetMode="External" /><Relationship Id="rId7" Type="http://schemas.openxmlformats.org/officeDocument/2006/relationships/hyperlink" Target="https://www.gov.uk/claim-employment-allowance/eligibility" TargetMode="External" /><Relationship Id="rId2" Type="http://schemas.openxmlformats.org/officeDocument/2006/relationships/hyperlink" Target="https://www.gov.uk/holiday-entitlement-rights" TargetMode="External" /><Relationship Id="rId3" Type="http://schemas.openxmlformats.org/officeDocument/2006/relationships/hyperlink" Target="https://www.gov.uk/guidance/rates-and-thresholds-for-employers-2024-to-2025" TargetMode="External" /><Relationship Id="rId4" Type="http://schemas.openxmlformats.org/officeDocument/2006/relationships/hyperlink" Target="https://www.thepensionsregulator.gov.uk/en/employers/new-employers/im-an-employer-who-has-to-provide-a-pension/choose-a-pension-scheme/understanding-your-costs/making-contributions-to-your-pension-scheme-" TargetMode="External" /></Relationships>
</file>

<file path=xl/worksheets/_rels/sheet3.xml.rels><?xml version="1.0" encoding="utf-8" standalone="yes"?><Relationships xmlns="http://schemas.openxmlformats.org/package/2006/relationships"><Relationship Id="rId1" Type="http://schemas.openxmlformats.org/officeDocument/2006/relationships/drawing" Target="/xl/drawings/drawing2.xml" /></Relationships>
</file>

<file path=xl/worksheets/_rels/sheet4.xml.rels><?xml version="1.0" encoding="utf-8" standalone="yes"?><Relationships xmlns="http://schemas.openxmlformats.org/package/2006/relationships"><Relationship Id="rId1" Type="http://schemas.openxmlformats.org/officeDocument/2006/relationships/drawing" Target="/xl/drawings/drawing3.xml"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
  <sheetViews>
    <sheetView view="normal" workbookViewId="0">
      <selection pane="topLeft" activeCell="Q42" sqref="Q42"/>
    </sheetView>
  </sheetViews>
  <sheetFormatPr defaultRowHeight="14.5"/>
  <sheetData>
    <row r="1" spans="1:1" ht="18">
      <c r="A1" s="36" t="s">
        <v>0</v>
      </c>
    </row>
  </sheetData>
  <sheetProtection algorithmName="SHA-512" hashValue="XSdIawOXFEC99LuojOFiIYJewdLSzQwqgSt/uiW4djH1mtBSogP7+CZps4UngFteyx3EIyHZUZFnEibL0KOpoA==" saltValue="Nez+CB3FGTbnQmf8pLmX9g==" spinCount="100000" sheet="1" objects="1" scenarios="1"/>
  <pageMargins left="0.7" right="0.7" top="0.75" bottom="0.75" header="0.3" footer="0.3"/>
  <pageSetup paperSize="9" orientation="landscape" horizontalDpi="300" verticalDpi="300"/>
  <headerFooter scaleWithDoc="1" alignWithMargins="0" differentFirst="0" differentOddEven="0"/>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T45"/>
  <sheetViews>
    <sheetView topLeftCell="B1" view="normal" workbookViewId="0">
      <selection pane="topLeft" activeCell="B7" sqref="B7"/>
    </sheetView>
  </sheetViews>
  <sheetFormatPr defaultRowHeight="14.5"/>
  <cols>
    <col min="1" max="1" width="15.41796875" customWidth="1"/>
    <col min="2" max="2" width="19.140625" customWidth="1"/>
    <col min="3" max="5" width="10.84765625" customWidth="1"/>
    <col min="6" max="7" width="9.140625" customWidth="1"/>
    <col min="8" max="8" width="7.27734375" customWidth="1"/>
    <col min="9" max="9" width="7.5703125" customWidth="1"/>
    <col min="10" max="11" width="11.5703125" customWidth="1"/>
    <col min="12" max="13" width="9.140625" customWidth="1"/>
    <col min="14" max="14" width="13.5703125" customWidth="1"/>
    <col min="16" max="23" width="12.27734375" customWidth="1"/>
    <col min="28" max="30" width="16.41796875" customWidth="1"/>
    <col min="31" max="31" width="2.5703125" customWidth="1"/>
    <col min="40" max="42" width="16.41796875" customWidth="1"/>
    <col min="43" max="43" width="2.5703125" customWidth="1"/>
  </cols>
  <sheetData>
    <row r="1" spans="1:29" ht="22.5" customHeight="1" thickBot="1">
      <c r="A1" s="1" t="s">
        <v>1</v>
      </c>
      <c r="B1" s="413"/>
      <c r="C1" s="414"/>
      <c r="D1" s="414"/>
      <c r="E1" s="415"/>
      <c r="F1" s="2"/>
      <c r="G1" s="2"/>
      <c r="H1" s="2"/>
      <c r="I1" s="2"/>
      <c r="J1" s="2"/>
      <c r="K1" s="2"/>
      <c r="L1" s="2"/>
      <c r="M1" s="2"/>
      <c r="N1" s="2"/>
      <c r="O1" s="2"/>
      <c r="P1" s="2"/>
      <c r="Q1" s="2"/>
      <c r="R1" s="2"/>
      <c r="S1" s="2"/>
      <c r="T1" s="2"/>
      <c r="U1" s="2"/>
      <c r="V1" s="2"/>
      <c r="W1" s="2"/>
      <c r="X1" s="2"/>
      <c r="Y1" s="2"/>
      <c r="Z1" s="2"/>
      <c r="AA1" s="2"/>
      <c r="AB1" s="2"/>
      <c r="AC1" s="2"/>
    </row>
    <row r="2" spans="1:29" ht="22" customHeight="1" thickBot="1">
      <c r="A2" s="2"/>
      <c r="B2" s="5" t="s">
        <v>2</v>
      </c>
      <c r="C2" s="295">
        <v>38</v>
      </c>
      <c r="D2" s="2"/>
      <c r="E2" s="2"/>
      <c r="F2" s="2"/>
      <c r="G2" s="2"/>
      <c r="H2" s="2"/>
      <c r="I2" s="2"/>
      <c r="J2" s="2"/>
      <c r="K2" s="2"/>
      <c r="L2" s="2"/>
      <c r="M2" s="2"/>
      <c r="N2" s="2"/>
      <c r="O2" s="2"/>
      <c r="P2" s="2"/>
      <c r="Q2" s="2"/>
      <c r="R2" s="2"/>
      <c r="S2" s="2"/>
      <c r="T2" s="2"/>
      <c r="U2" s="2"/>
      <c r="V2" s="2"/>
      <c r="W2" s="2"/>
      <c r="X2" s="2"/>
      <c r="Y2" s="2"/>
      <c r="Z2" s="2"/>
      <c r="AA2" s="2"/>
      <c r="AB2" s="2"/>
      <c r="AC2" s="2"/>
    </row>
    <row r="3" spans="1:29" ht="23.5" customHeight="1" thickBot="1">
      <c r="A3" s="36" t="s">
        <v>3</v>
      </c>
      <c r="B3" s="2"/>
      <c r="C3" s="2"/>
      <c r="D3" s="2"/>
      <c r="E3" s="2"/>
      <c r="F3" s="423" t="s">
        <v>4</v>
      </c>
      <c r="G3" s="2"/>
      <c r="H3" s="2"/>
      <c r="I3" s="2"/>
      <c r="J3" s="2"/>
      <c r="K3" s="2"/>
      <c r="L3" s="2"/>
      <c r="M3" s="2"/>
      <c r="N3" s="2"/>
      <c r="O3" s="2"/>
      <c r="P3" s="2" t="s">
        <v>5</v>
      </c>
      <c r="Q3" s="2"/>
      <c r="R3" s="2"/>
      <c r="S3" s="2"/>
      <c r="T3" s="2"/>
      <c r="U3" s="2"/>
      <c r="V3" s="2"/>
      <c r="W3" s="2"/>
      <c r="X3" s="2"/>
      <c r="Y3" s="2"/>
      <c r="Z3" s="2"/>
      <c r="AA3" s="2"/>
      <c r="AB3" s="2"/>
      <c r="AC3" s="2"/>
    </row>
    <row r="4" spans="1:29" ht="15" thickBot="1">
      <c r="A4" s="2"/>
      <c r="B4" s="2"/>
      <c r="C4" s="2"/>
      <c r="D4" s="2"/>
      <c r="E4" s="2"/>
      <c r="F4" s="424"/>
      <c r="G4" s="2"/>
      <c r="H4" s="2"/>
      <c r="I4" s="2"/>
      <c r="J4" s="2"/>
      <c r="K4" s="2"/>
      <c r="L4" s="418" t="s">
        <v>6</v>
      </c>
      <c r="M4" s="419"/>
      <c r="N4" s="199" t="s">
        <v>7</v>
      </c>
      <c r="O4" s="6"/>
      <c r="P4" s="425"/>
      <c r="Q4" s="425"/>
      <c r="R4" s="425"/>
      <c r="S4" s="425"/>
      <c r="T4" s="425"/>
      <c r="U4" s="425"/>
      <c r="V4" s="6"/>
      <c r="W4" s="6"/>
      <c r="X4" s="6"/>
      <c r="Y4" s="2"/>
      <c r="Z4" s="2"/>
      <c r="AA4" s="2"/>
      <c r="AB4" s="2"/>
      <c r="AC4" s="2"/>
    </row>
    <row r="5" spans="1:29" ht="38" thickBot="1">
      <c r="A5" s="99" t="s">
        <v>8</v>
      </c>
      <c r="B5" s="100" t="s">
        <v>9</v>
      </c>
      <c r="C5" s="100" t="s">
        <v>10</v>
      </c>
      <c r="D5" s="101" t="s">
        <v>11</v>
      </c>
      <c r="E5" s="106" t="s">
        <v>12</v>
      </c>
      <c r="F5" s="108" t="s">
        <v>13</v>
      </c>
      <c r="G5" s="107" t="s">
        <v>14</v>
      </c>
      <c r="H5" s="101" t="s">
        <v>15</v>
      </c>
      <c r="I5" s="100" t="s">
        <v>16</v>
      </c>
      <c r="J5" s="100" t="s">
        <v>17</v>
      </c>
      <c r="K5" s="102" t="s">
        <v>18</v>
      </c>
      <c r="L5" s="154" t="s">
        <v>19</v>
      </c>
      <c r="M5" s="155" t="s">
        <v>20</v>
      </c>
      <c r="N5" s="201" t="e">
        <f>SUM(N7:N27)</f>
        <v>#N/A</v>
      </c>
      <c r="O5" s="6"/>
      <c r="P5" s="416" t="s">
        <v>21</v>
      </c>
      <c r="Q5" s="417"/>
      <c r="R5" s="416" t="s">
        <v>22</v>
      </c>
      <c r="S5" s="417"/>
      <c r="T5" s="18"/>
      <c r="U5" s="18"/>
      <c r="V5" s="6"/>
      <c r="W5" s="6"/>
      <c r="X5" s="6"/>
      <c r="Y5" s="2"/>
      <c r="Z5" s="2"/>
      <c r="AA5" s="2"/>
      <c r="AB5" s="2"/>
      <c r="AC5" s="2"/>
    </row>
    <row r="6" spans="1:29">
      <c r="A6" s="161" t="s">
        <v>23</v>
      </c>
      <c r="B6" s="92"/>
      <c r="C6" s="92"/>
      <c r="D6" s="92"/>
      <c r="E6" s="162"/>
      <c r="F6" s="163"/>
      <c r="G6" s="164"/>
      <c r="H6" s="92"/>
      <c r="I6" s="92"/>
      <c r="J6" s="92"/>
      <c r="K6" s="165"/>
      <c r="L6" s="166"/>
      <c r="M6" s="165"/>
      <c r="N6" s="200"/>
      <c r="O6" s="6"/>
      <c r="P6" s="14" t="s">
        <v>24</v>
      </c>
      <c r="Q6" s="15">
        <v>38</v>
      </c>
      <c r="R6" s="25" t="s">
        <v>25</v>
      </c>
      <c r="S6" s="26">
        <v>5.6</v>
      </c>
      <c r="T6" s="2"/>
      <c r="U6" s="420"/>
      <c r="V6" s="420"/>
      <c r="W6" s="2"/>
      <c r="X6" s="2"/>
      <c r="Y6" s="2"/>
      <c r="Z6" s="2"/>
      <c r="AA6" s="2"/>
      <c r="AB6" s="2"/>
      <c r="AC6" s="2"/>
    </row>
    <row r="7" spans="1:29" ht="15" thickBot="1">
      <c r="A7" s="104" t="s">
        <v>26</v>
      </c>
      <c r="B7" s="296"/>
      <c r="C7" s="297"/>
      <c r="D7" s="316"/>
      <c r="E7" s="317"/>
      <c r="F7" s="109" t="e">
        <f>VLOOKUP(E7,P10:Q14,2,0)</f>
        <v>#N/A</v>
      </c>
      <c r="G7" s="300"/>
      <c r="H7" s="316"/>
      <c r="I7" s="114" t="e">
        <f>VLOOKUP(H7,R5:S7,2,0)+C2</f>
        <v>#N/A</v>
      </c>
      <c r="J7" s="115" t="e">
        <f>(C7*G7)*I7</f>
        <v>#N/A</v>
      </c>
      <c r="K7" s="116" t="e">
        <f>J7/12</f>
        <v>#N/A</v>
      </c>
      <c r="L7" s="156" t="e">
        <f>IF((J7-VLOOKUP(E7,P10:S14,3,0))*VLOOKUP(E7,P10:S14,4,0)&gt;0,(J7-VLOOKUP(E7,P10:S14,3,0))*VLOOKUP(E7,P10:S14,4,0),0)/12</f>
        <v>#N/A</v>
      </c>
      <c r="M7" s="116" t="e">
        <f>IF((J7-T11)*U11&gt;0,(J7-T11)*U11,0)/12</f>
        <v>#N/A</v>
      </c>
      <c r="N7" s="157" t="e">
        <f>SUM(K7:M7)*12</f>
        <v>#N/A</v>
      </c>
      <c r="O7" s="6"/>
      <c r="P7" s="16" t="s">
        <v>27</v>
      </c>
      <c r="Q7" s="17">
        <v>52</v>
      </c>
      <c r="R7" s="16" t="s">
        <v>28</v>
      </c>
      <c r="S7" s="17">
        <v>0</v>
      </c>
      <c r="T7" s="2"/>
      <c r="U7" s="19"/>
      <c r="V7" s="7"/>
      <c r="W7" s="2"/>
      <c r="X7" s="2"/>
      <c r="Y7" s="2"/>
      <c r="Z7" s="2"/>
      <c r="AA7" s="2"/>
      <c r="AB7" s="2"/>
      <c r="AC7" s="2"/>
    </row>
    <row r="8" spans="1:29" ht="15" thickBot="1">
      <c r="A8" s="104" t="s">
        <v>29</v>
      </c>
      <c r="B8" s="296"/>
      <c r="C8" s="297"/>
      <c r="D8" s="316"/>
      <c r="E8" s="317"/>
      <c r="F8" s="109" t="e">
        <f>VLOOKUP(E8,P10:Q14,2,0)</f>
        <v>#N/A</v>
      </c>
      <c r="G8" s="300"/>
      <c r="H8" s="316"/>
      <c r="I8" s="114" t="e">
        <f>VLOOKUP(H8,R5:S7,2,0)+C2</f>
        <v>#N/A</v>
      </c>
      <c r="J8" s="115" t="e">
        <f>(C8*G8)*I8</f>
        <v>#N/A</v>
      </c>
      <c r="K8" s="116" t="e">
        <f>J8/12</f>
        <v>#N/A</v>
      </c>
      <c r="L8" s="156" t="e">
        <f>IF((J8-VLOOKUP(E8,P10:S14,3,0))*VLOOKUP(E8,P10:S14,4,0)&gt;0,(J8-VLOOKUP(E8,P10:S14,3,0))*VLOOKUP(E8,P10:S14,4,0),0)/12</f>
        <v>#N/A</v>
      </c>
      <c r="M8" s="116" t="e">
        <f>IF((J8-T11)*U11&gt;0,(J8-T11)*U11,0)/12</f>
        <v>#N/A</v>
      </c>
      <c r="N8" s="157" t="e">
        <f>SUM(K8:M8)*12</f>
        <v>#N/A</v>
      </c>
      <c r="O8" s="6"/>
      <c r="P8" s="6"/>
      <c r="Q8" s="6"/>
      <c r="R8" s="6"/>
      <c r="S8" s="2"/>
      <c r="T8" s="2"/>
      <c r="U8" s="10"/>
      <c r="V8" s="7"/>
      <c r="W8" s="2"/>
      <c r="X8" s="2"/>
      <c r="Y8" s="2"/>
      <c r="Z8" s="2"/>
      <c r="AA8" s="2"/>
      <c r="AB8" s="2"/>
      <c r="AC8" s="2"/>
    </row>
    <row r="9" spans="1:29" ht="15" thickBot="1">
      <c r="A9" s="161" t="s">
        <v>30</v>
      </c>
      <c r="B9" s="167"/>
      <c r="C9" s="168"/>
      <c r="D9" s="167"/>
      <c r="E9" s="162"/>
      <c r="F9" s="169"/>
      <c r="G9" s="170"/>
      <c r="H9" s="92"/>
      <c r="I9" s="167"/>
      <c r="J9" s="171"/>
      <c r="K9" s="172"/>
      <c r="L9" s="173"/>
      <c r="M9" s="174"/>
      <c r="N9" s="175"/>
      <c r="O9" s="6"/>
      <c r="P9" s="421" t="s">
        <v>31</v>
      </c>
      <c r="Q9" s="422"/>
      <c r="R9" s="421" t="s">
        <v>32</v>
      </c>
      <c r="S9" s="422"/>
      <c r="T9" s="421" t="s">
        <v>33</v>
      </c>
      <c r="U9" s="422"/>
      <c r="W9" s="7"/>
      <c r="X9" s="2"/>
      <c r="Y9" s="2"/>
      <c r="Z9" s="2"/>
      <c r="AA9" s="2"/>
      <c r="AB9" s="2"/>
      <c r="AC9" s="2"/>
    </row>
    <row r="10" spans="1:29">
      <c r="A10" s="104" t="s">
        <v>34</v>
      </c>
      <c r="B10" s="296"/>
      <c r="C10" s="297"/>
      <c r="D10" s="316"/>
      <c r="E10" s="317"/>
      <c r="F10" s="109" t="e">
        <f>VLOOKUP(E10,P10:Q14,2,0)</f>
        <v>#N/A</v>
      </c>
      <c r="G10" s="300"/>
      <c r="H10" s="316"/>
      <c r="I10" s="114" t="e">
        <f>VLOOKUP(H10,R5:S7,2,0)+C2</f>
        <v>#N/A</v>
      </c>
      <c r="J10" s="115" t="e">
        <f>(C10*G10)*I10</f>
        <v>#N/A</v>
      </c>
      <c r="K10" s="116" t="e">
        <f>J10/12</f>
        <v>#N/A</v>
      </c>
      <c r="L10" s="156" t="e">
        <f>IF((J10-VLOOKUP(E10,P10:S14,3,0))*VLOOKUP(E10,P10:S14,4,0)&gt;0,(J10-VLOOKUP(E10,P10:S14,3,0))*VLOOKUP(E10,P10:S14,4,0),0)/12</f>
        <v>#N/A</v>
      </c>
      <c r="M10" s="116" t="e">
        <f>IF((J10-T11)*U11&gt;0,(J10-T11)*U11,0)/12</f>
        <v>#N/A</v>
      </c>
      <c r="N10" s="157" t="e">
        <f>SUM(K10:M10)*12</f>
        <v>#N/A</v>
      </c>
      <c r="O10" s="6"/>
      <c r="P10" s="31" t="s">
        <v>35</v>
      </c>
      <c r="Q10" s="27" t="s">
        <v>36</v>
      </c>
      <c r="R10" s="31" t="s">
        <v>37</v>
      </c>
      <c r="S10" s="89" t="s">
        <v>38</v>
      </c>
      <c r="T10" s="31" t="s">
        <v>39</v>
      </c>
      <c r="U10" s="89" t="s">
        <v>40</v>
      </c>
      <c r="X10" s="2"/>
      <c r="Y10" s="2"/>
      <c r="Z10" s="20"/>
      <c r="AA10" s="2"/>
      <c r="AB10" s="2"/>
      <c r="AC10" s="2"/>
    </row>
    <row r="11" spans="1:29" ht="15" thickBot="1">
      <c r="A11" s="104" t="s">
        <v>41</v>
      </c>
      <c r="B11" s="296"/>
      <c r="C11" s="297"/>
      <c r="D11" s="316"/>
      <c r="E11" s="317"/>
      <c r="F11" s="109" t="e">
        <f>VLOOKUP(E11,P10:Q14,2,0)</f>
        <v>#N/A</v>
      </c>
      <c r="G11" s="300"/>
      <c r="H11" s="316"/>
      <c r="I11" s="114" t="e">
        <f>VLOOKUP(H11,R5:S7,2,0)+C2</f>
        <v>#N/A</v>
      </c>
      <c r="J11" s="115" t="e">
        <f>(C11*G11)*I11</f>
        <v>#N/A</v>
      </c>
      <c r="K11" s="116" t="e">
        <f>J11/12</f>
        <v>#N/A</v>
      </c>
      <c r="L11" s="156" t="e">
        <f>IF((J11-VLOOKUP(E11,P10:S14,3,0))*VLOOKUP(E11,P10:S14,4,0)&gt;0,(J11-VLOOKUP(E11,P10:S14,3,0))*VLOOKUP(E11,P10:S14,4,0),0)/12</f>
        <v>#N/A</v>
      </c>
      <c r="M11" s="116" t="e">
        <f>IF((J11-T11)*U11&gt;0,(J11-T11)*U11,0)/12</f>
        <v>#N/A</v>
      </c>
      <c r="N11" s="157" t="e">
        <f>SUM(K11:M11)*12</f>
        <v>#N/A</v>
      </c>
      <c r="O11" s="6"/>
      <c r="P11" s="21" t="s">
        <v>42</v>
      </c>
      <c r="Q11" s="28">
        <v>12.21</v>
      </c>
      <c r="R11" s="32">
        <v>5000</v>
      </c>
      <c r="S11" s="90">
        <v>0.15</v>
      </c>
      <c r="T11" s="33">
        <v>6240</v>
      </c>
      <c r="U11" s="88">
        <v>0.03</v>
      </c>
      <c r="X11" s="2"/>
      <c r="Y11" s="2"/>
      <c r="Z11" s="20"/>
      <c r="AA11" s="2"/>
      <c r="AB11" s="2"/>
      <c r="AC11" s="2"/>
    </row>
    <row r="12" spans="1:29">
      <c r="A12" s="104" t="s">
        <v>43</v>
      </c>
      <c r="B12" s="296"/>
      <c r="C12" s="297"/>
      <c r="D12" s="316"/>
      <c r="E12" s="317"/>
      <c r="F12" s="109" t="e">
        <f>VLOOKUP(E12,P10:Q14,2,0)</f>
        <v>#N/A</v>
      </c>
      <c r="G12" s="300"/>
      <c r="H12" s="316"/>
      <c r="I12" s="114" t="e">
        <f>VLOOKUP(H12,R5:S7,2,0)+C2</f>
        <v>#N/A</v>
      </c>
      <c r="J12" s="115" t="e">
        <f>(C12*G12)*I12</f>
        <v>#N/A</v>
      </c>
      <c r="K12" s="116" t="e">
        <f>J12/12</f>
        <v>#N/A</v>
      </c>
      <c r="L12" s="156" t="e">
        <f>IF((J12-VLOOKUP(E12,P10:S14,3,0))*VLOOKUP(E12,P10:S14,4,0)&gt;0,(J12-VLOOKUP(E12,P10:S14,3,0))*VLOOKUP(E12,P10:S14,4,0),0)/12</f>
        <v>#N/A</v>
      </c>
      <c r="M12" s="116" t="e">
        <f>IF((J12-T11)*U11&gt;0,(J12-T11)*U11,0)/12</f>
        <v>#N/A</v>
      </c>
      <c r="N12" s="157" t="e">
        <f>SUM(K12:M12)*12</f>
        <v>#N/A</v>
      </c>
      <c r="O12" s="6"/>
      <c r="P12" s="21" t="s">
        <v>44</v>
      </c>
      <c r="Q12" s="28">
        <v>10</v>
      </c>
      <c r="R12" s="32">
        <v>50270</v>
      </c>
      <c r="S12" s="90">
        <v>0.15</v>
      </c>
      <c r="T12" s="6"/>
      <c r="U12" s="6"/>
      <c r="W12" s="2"/>
      <c r="X12" s="2"/>
      <c r="Y12" s="2"/>
      <c r="Z12" s="20"/>
      <c r="AA12" s="2"/>
      <c r="AB12" s="2"/>
      <c r="AC12" s="2"/>
    </row>
    <row r="13" spans="1:29">
      <c r="A13" s="104" t="s">
        <v>45</v>
      </c>
      <c r="B13" s="296"/>
      <c r="C13" s="297"/>
      <c r="D13" s="316"/>
      <c r="E13" s="317"/>
      <c r="F13" s="109" t="e">
        <f>VLOOKUP(E13,P10:Q14,2,0)</f>
        <v>#N/A</v>
      </c>
      <c r="G13" s="300"/>
      <c r="H13" s="316"/>
      <c r="I13" s="114" t="e">
        <f>VLOOKUP(H13,R5:S7,2,0)+C2</f>
        <v>#N/A</v>
      </c>
      <c r="J13" s="115" t="e">
        <f>(C13*G13)*I13</f>
        <v>#N/A</v>
      </c>
      <c r="K13" s="116" t="e">
        <f>J13/12</f>
        <v>#N/A</v>
      </c>
      <c r="L13" s="156" t="e">
        <f>IF((J13-VLOOKUP(E13,P10:S14,3,0))*VLOOKUP(E13,P10:S14,4,0)&gt;0,(J13-VLOOKUP(E13,P10:S14,3,0))*VLOOKUP(E13,P10:S14,4,0),0)/12</f>
        <v>#N/A</v>
      </c>
      <c r="M13" s="116" t="e">
        <f>IF((J13-T11)*U11&gt;0,(J13-T11)*U11,0)/12</f>
        <v>#N/A</v>
      </c>
      <c r="N13" s="157" t="e">
        <f>SUM(K13:M13)*12</f>
        <v>#N/A</v>
      </c>
      <c r="O13" s="6"/>
      <c r="P13" s="21" t="s">
        <v>46</v>
      </c>
      <c r="Q13" s="28">
        <v>7.55</v>
      </c>
      <c r="R13" s="32">
        <v>50270</v>
      </c>
      <c r="S13" s="90">
        <v>0.15</v>
      </c>
      <c r="T13" s="6"/>
      <c r="U13" s="6"/>
      <c r="W13" s="2"/>
      <c r="X13" s="2"/>
      <c r="Y13" s="2"/>
      <c r="Z13" s="20"/>
      <c r="AA13" s="2"/>
      <c r="AB13" s="2"/>
      <c r="AC13" s="2"/>
    </row>
    <row r="14" spans="1:29" ht="15" thickBot="1">
      <c r="A14" s="104" t="s">
        <v>47</v>
      </c>
      <c r="B14" s="296"/>
      <c r="C14" s="297"/>
      <c r="D14" s="316"/>
      <c r="E14" s="317"/>
      <c r="F14" s="109" t="e">
        <f>VLOOKUP(E14,P10:Q14,2,0)</f>
        <v>#N/A</v>
      </c>
      <c r="G14" s="300"/>
      <c r="H14" s="316"/>
      <c r="I14" s="114" t="e">
        <f>VLOOKUP(H14,R5:S7,2,0)+C2</f>
        <v>#N/A</v>
      </c>
      <c r="J14" s="115" t="e">
        <f>(C14*G14)*I14</f>
        <v>#N/A</v>
      </c>
      <c r="K14" s="116" t="e">
        <f>J14/12</f>
        <v>#N/A</v>
      </c>
      <c r="L14" s="156" t="e">
        <f>IF((J14-VLOOKUP(E14,P10:S14,3,0))*VLOOKUP(E14,P10:S14,4,0)&gt;0,(J14-VLOOKUP(E14,P10:S14,3,0))*VLOOKUP(E14,P10:S14,4,0),0)/12</f>
        <v>#N/A</v>
      </c>
      <c r="M14" s="116" t="e">
        <f>IF((J14-T11)*U11&gt;0,(J14-T11)*U11,0)/12</f>
        <v>#N/A</v>
      </c>
      <c r="N14" s="157" t="e">
        <f>SUM(K14:M14)*12</f>
        <v>#N/A</v>
      </c>
      <c r="O14" s="6"/>
      <c r="P14" s="22" t="s">
        <v>48</v>
      </c>
      <c r="Q14" s="29">
        <v>7.55</v>
      </c>
      <c r="R14" s="33">
        <v>50270</v>
      </c>
      <c r="S14" s="91">
        <v>0.15</v>
      </c>
      <c r="T14" s="6"/>
      <c r="U14" s="6"/>
      <c r="W14" s="2"/>
      <c r="X14" s="2"/>
      <c r="Y14" s="2"/>
      <c r="Z14" s="2"/>
      <c r="AA14" s="2"/>
      <c r="AB14" s="2"/>
      <c r="AC14" s="2"/>
    </row>
    <row r="15" spans="1:29">
      <c r="A15" s="104" t="s">
        <v>49</v>
      </c>
      <c r="B15" s="296"/>
      <c r="C15" s="297"/>
      <c r="D15" s="316"/>
      <c r="E15" s="317"/>
      <c r="F15" s="109" t="e">
        <f>VLOOKUP(E15,P10:Q14,2,0)</f>
        <v>#N/A</v>
      </c>
      <c r="G15" s="300"/>
      <c r="H15" s="316"/>
      <c r="I15" s="114" t="e">
        <f>VLOOKUP(H15,R5:S7,2,0)+C2</f>
        <v>#N/A</v>
      </c>
      <c r="J15" s="115" t="e">
        <f>(C15*G15)*I15</f>
        <v>#N/A</v>
      </c>
      <c r="K15" s="116" t="e">
        <f>J15/12</f>
        <v>#N/A</v>
      </c>
      <c r="L15" s="156" t="e">
        <f>IF((J15-VLOOKUP(E15,P10:S14,3,0))*VLOOKUP(E15,P10:S14,4,0)&gt;0,(J15-VLOOKUP(E15,P10:S14,3,0))*VLOOKUP(E15,P10:S14,4,0),0)/12</f>
        <v>#N/A</v>
      </c>
      <c r="M15" s="116" t="e">
        <f>IF((J15-T11)*U11&gt;0,(J15-T11)*U11,0)/12</f>
        <v>#N/A</v>
      </c>
      <c r="N15" s="157" t="e">
        <f>SUM(K15:M15)*12</f>
        <v>#N/A</v>
      </c>
      <c r="O15" s="6"/>
      <c r="Q15" s="6"/>
      <c r="R15" s="6"/>
      <c r="S15" s="6"/>
      <c r="T15" s="6"/>
      <c r="U15" s="6"/>
      <c r="V15" s="6"/>
      <c r="W15" s="2"/>
      <c r="X15" s="2"/>
      <c r="Y15" s="2"/>
      <c r="Z15" s="2"/>
      <c r="AA15" s="2"/>
      <c r="AB15" s="2"/>
      <c r="AC15" s="2"/>
    </row>
    <row r="16" spans="1:29">
      <c r="A16" s="103" t="s">
        <v>50</v>
      </c>
      <c r="B16" s="12"/>
      <c r="C16" s="13"/>
      <c r="D16" s="12"/>
      <c r="E16" s="93"/>
      <c r="F16" s="110"/>
      <c r="G16" s="97"/>
      <c r="H16" s="8"/>
      <c r="I16" s="12"/>
      <c r="J16" s="11"/>
      <c r="K16" s="94"/>
      <c r="L16" s="95"/>
      <c r="M16" s="96"/>
      <c r="N16" s="98"/>
      <c r="O16" s="6"/>
      <c r="P16" s="302" t="s">
        <v>51</v>
      </c>
      <c r="Q16" s="303"/>
      <c r="R16" s="304"/>
      <c r="S16" s="304"/>
      <c r="T16" s="304"/>
      <c r="U16" s="304"/>
      <c r="V16" s="304"/>
      <c r="W16" s="2"/>
      <c r="X16" s="2"/>
      <c r="Y16" s="2"/>
      <c r="Z16" s="2"/>
      <c r="AA16" s="2"/>
      <c r="AB16" s="2"/>
      <c r="AC16" s="2"/>
    </row>
    <row r="17" spans="1:29">
      <c r="A17" s="104" t="s">
        <v>34</v>
      </c>
      <c r="B17" s="296"/>
      <c r="C17" s="297"/>
      <c r="D17" s="316"/>
      <c r="E17" s="317"/>
      <c r="F17" s="109" t="e">
        <f>VLOOKUP(E17,P10:Q14,2,0)</f>
        <v>#N/A</v>
      </c>
      <c r="G17" s="300"/>
      <c r="H17" s="316"/>
      <c r="I17" s="114" t="e">
        <f>VLOOKUP(H17,R5:S7,2,0)+C2</f>
        <v>#N/A</v>
      </c>
      <c r="J17" s="115" t="e">
        <f>(C17*G17)*I17</f>
        <v>#N/A</v>
      </c>
      <c r="K17" s="116" t="e">
        <f>J17/12</f>
        <v>#N/A</v>
      </c>
      <c r="L17" s="156" t="e">
        <f>IF((J17-VLOOKUP(E17,P10:S14,3,0))*VLOOKUP(E17,P10:S14,4,0)&gt;0,(J17-VLOOKUP(E17,P10:S14,3,0))*VLOOKUP(E17,P10:S14,4,0),0)/12</f>
        <v>#N/A</v>
      </c>
      <c r="M17" s="116" t="e">
        <f>IF((J17-T11)*U11&gt;0,(J17-T11)*U11,0)/12</f>
        <v>#N/A</v>
      </c>
      <c r="N17" s="157" t="e">
        <f>SUM(K17:M17)*12</f>
        <v>#N/A</v>
      </c>
      <c r="O17" s="6"/>
      <c r="P17" s="302" t="s">
        <v>52</v>
      </c>
      <c r="Q17" s="303"/>
      <c r="R17" s="304"/>
      <c r="S17" s="304"/>
      <c r="T17" s="304"/>
      <c r="U17" s="305"/>
      <c r="V17" s="304"/>
      <c r="W17" s="6"/>
      <c r="X17" s="6"/>
      <c r="Y17" s="2"/>
      <c r="Z17" s="2"/>
      <c r="AA17" s="2"/>
      <c r="AB17" s="2"/>
      <c r="AC17" s="2"/>
    </row>
    <row r="18" spans="1:29">
      <c r="A18" s="104" t="s">
        <v>41</v>
      </c>
      <c r="B18" s="296"/>
      <c r="C18" s="297"/>
      <c r="D18" s="316"/>
      <c r="E18" s="317"/>
      <c r="F18" s="109" t="e">
        <f>VLOOKUP(E18,P10:Q14,2,0)</f>
        <v>#N/A</v>
      </c>
      <c r="G18" s="300"/>
      <c r="H18" s="316"/>
      <c r="I18" s="114" t="e">
        <f>VLOOKUP(H18,R5:S7,2,0)+C2</f>
        <v>#N/A</v>
      </c>
      <c r="J18" s="115" t="e">
        <f>(C18*G18)*I18</f>
        <v>#N/A</v>
      </c>
      <c r="K18" s="116" t="e">
        <f>J18/12</f>
        <v>#N/A</v>
      </c>
      <c r="L18" s="156" t="e">
        <f>IF((J18-VLOOKUP(E18,P10:S14,3,0))*VLOOKUP(E18,P10:S14,4,0)&gt;0,(J18-VLOOKUP(E18,P10:S14,3,0))*VLOOKUP(E18,P10:S14,4,0),0)/12</f>
        <v>#N/A</v>
      </c>
      <c r="M18" s="116" t="e">
        <f>IF((J18-T11)*U11&gt;0,(J18-T11)*U11,0)/12</f>
        <v>#N/A</v>
      </c>
      <c r="N18" s="157" t="e">
        <f>SUM(K18:M18)*12</f>
        <v>#N/A</v>
      </c>
      <c r="P18" s="306" t="s">
        <v>53</v>
      </c>
      <c r="Q18" s="307"/>
      <c r="R18" s="304"/>
      <c r="S18" s="304"/>
      <c r="T18" s="304"/>
      <c r="U18" s="305"/>
      <c r="V18" s="304"/>
      <c r="W18" s="6"/>
      <c r="X18" s="6"/>
      <c r="Y18" s="2"/>
      <c r="Z18" s="2"/>
      <c r="AA18" s="2"/>
      <c r="AB18" s="2"/>
      <c r="AC18" s="2"/>
    </row>
    <row r="19" spans="1:29">
      <c r="A19" s="104" t="s">
        <v>43</v>
      </c>
      <c r="B19" s="296"/>
      <c r="C19" s="297"/>
      <c r="D19" s="316"/>
      <c r="E19" s="317"/>
      <c r="F19" s="109" t="e">
        <f>VLOOKUP(E19,P10:Q14,2,0)</f>
        <v>#N/A</v>
      </c>
      <c r="G19" s="300"/>
      <c r="H19" s="316"/>
      <c r="I19" s="114" t="e">
        <f>VLOOKUP(H19,R5:S7,2,0)+C2</f>
        <v>#N/A</v>
      </c>
      <c r="J19" s="115" t="e">
        <f>(C19*G19)*I19</f>
        <v>#N/A</v>
      </c>
      <c r="K19" s="116" t="e">
        <f>J19/12</f>
        <v>#N/A</v>
      </c>
      <c r="L19" s="156" t="e">
        <f>IF((J19-VLOOKUP(E19,P10:S14,3,0))*VLOOKUP(E19,P10:S14,4,0)&gt;0,(J19-VLOOKUP(E19,P10:S14,3,0))*VLOOKUP(E19,P10:S14,4,0),0)/12</f>
        <v>#N/A</v>
      </c>
      <c r="M19" s="116" t="e">
        <f>IF((J19-T11)*U11&gt;0,(J19-T11)*U11,0)/12</f>
        <v>#N/A</v>
      </c>
      <c r="N19" s="157" t="e">
        <f>SUM(K19:M19)*12</f>
        <v>#N/A</v>
      </c>
      <c r="P19" s="306" t="s">
        <v>54</v>
      </c>
      <c r="Q19" s="307"/>
      <c r="R19" s="304"/>
      <c r="S19" s="304"/>
      <c r="T19" s="304"/>
      <c r="U19" s="305"/>
      <c r="V19" s="304"/>
      <c r="W19" s="6"/>
      <c r="X19" s="6"/>
      <c r="Y19" s="2"/>
      <c r="Z19" s="2"/>
      <c r="AA19" s="2"/>
      <c r="AB19" s="2"/>
      <c r="AC19" s="2"/>
    </row>
    <row r="20" spans="1:29">
      <c r="A20" s="104" t="s">
        <v>45</v>
      </c>
      <c r="B20" s="296"/>
      <c r="C20" s="297"/>
      <c r="D20" s="316"/>
      <c r="E20" s="317"/>
      <c r="F20" s="109" t="e">
        <f>VLOOKUP(E20,P10:Q14,2,0)</f>
        <v>#N/A</v>
      </c>
      <c r="G20" s="300"/>
      <c r="H20" s="316"/>
      <c r="I20" s="114" t="e">
        <f>VLOOKUP(H20,R5:S7,2,0)+C2</f>
        <v>#N/A</v>
      </c>
      <c r="J20" s="115" t="e">
        <f>(C20*G20)*I20</f>
        <v>#N/A</v>
      </c>
      <c r="K20" s="116" t="e">
        <f>J20/12</f>
        <v>#N/A</v>
      </c>
      <c r="L20" s="156" t="e">
        <f>IF((J20-VLOOKUP(E20,P10:S14,3,0))*VLOOKUP(E20,P10:S14,4,0)&gt;0,(J20-VLOOKUP(E20,P10:S14,3,0))*VLOOKUP(E20,P10:S14,4,0),0)/12</f>
        <v>#N/A</v>
      </c>
      <c r="M20" s="116" t="e">
        <f>IF((J20-T11)*U11&gt;0,(J20-T11)*U11,0)/12</f>
        <v>#N/A</v>
      </c>
      <c r="N20" s="157" t="e">
        <f>SUM(K20:M20)*12</f>
        <v>#N/A</v>
      </c>
      <c r="P20" s="306" t="s">
        <v>55</v>
      </c>
      <c r="Q20" s="307"/>
      <c r="R20" s="304"/>
      <c r="S20" s="304"/>
      <c r="T20" s="304"/>
      <c r="U20" s="305"/>
      <c r="V20" s="304"/>
      <c r="W20" s="6"/>
      <c r="X20" s="6"/>
      <c r="Y20" s="2"/>
      <c r="Z20" s="2"/>
      <c r="AA20" s="2"/>
      <c r="AB20" s="2"/>
      <c r="AC20" s="2"/>
    </row>
    <row r="21" spans="1:29">
      <c r="A21" s="104" t="s">
        <v>47</v>
      </c>
      <c r="B21" s="296"/>
      <c r="C21" s="297"/>
      <c r="D21" s="316"/>
      <c r="E21" s="317"/>
      <c r="F21" s="109" t="e">
        <f>VLOOKUP(E21,P10:Q14,2,0)</f>
        <v>#N/A</v>
      </c>
      <c r="G21" s="300"/>
      <c r="H21" s="316"/>
      <c r="I21" s="114" t="e">
        <f>VLOOKUP(H21,R5:S7,2,0)+C2</f>
        <v>#N/A</v>
      </c>
      <c r="J21" s="115" t="e">
        <f>(C21*G21)*I21</f>
        <v>#N/A</v>
      </c>
      <c r="K21" s="116" t="e">
        <f>J21/12</f>
        <v>#N/A</v>
      </c>
      <c r="L21" s="156" t="e">
        <f>IF((J21-VLOOKUP(E21,P10:S14,3,0))*VLOOKUP(E21,P10:S14,4,0)&gt;0,(J21-VLOOKUP(E21,P10:S14,3,0))*VLOOKUP(E21,P10:S14,4,0),0)/12</f>
        <v>#N/A</v>
      </c>
      <c r="M21" s="116" t="e">
        <f>IF((J21-T11)*U11&gt;0,(J21-T11)*U11,0)/12</f>
        <v>#N/A</v>
      </c>
      <c r="N21" s="157" t="e">
        <f>SUM(K21:M21)*12</f>
        <v>#N/A</v>
      </c>
      <c r="P21" s="306" t="s">
        <v>56</v>
      </c>
      <c r="Q21" s="308"/>
      <c r="R21" s="304"/>
      <c r="S21" s="304"/>
      <c r="T21" s="304"/>
      <c r="U21" s="305"/>
      <c r="V21" s="304"/>
      <c r="W21" s="6"/>
      <c r="X21" s="6"/>
      <c r="Y21" s="2"/>
      <c r="Z21" s="2"/>
      <c r="AA21" s="2"/>
      <c r="AB21" s="2"/>
      <c r="AC21" s="2"/>
    </row>
    <row r="22" spans="1:29">
      <c r="A22" s="104" t="s">
        <v>49</v>
      </c>
      <c r="B22" s="296"/>
      <c r="C22" s="297"/>
      <c r="D22" s="316"/>
      <c r="E22" s="317"/>
      <c r="F22" s="109" t="e">
        <f>VLOOKUP(E22,P10:Q14,2,0)</f>
        <v>#N/A</v>
      </c>
      <c r="G22" s="300"/>
      <c r="H22" s="316"/>
      <c r="I22" s="114" t="e">
        <f>VLOOKUP(H22,R5:S7,2,0)+C2</f>
        <v>#N/A</v>
      </c>
      <c r="J22" s="115" t="e">
        <f>(C22*G22)*I22</f>
        <v>#N/A</v>
      </c>
      <c r="K22" s="116" t="e">
        <f>J22/12</f>
        <v>#N/A</v>
      </c>
      <c r="L22" s="156" t="e">
        <f>IF((J22-VLOOKUP(E22,P10:S14,3,0))*VLOOKUP(E22,P10:S14,4,0)&gt;0,(J22-VLOOKUP(E22,P10:S14,3,0))*VLOOKUP(E22,P10:S14,4,0),0)/12</f>
        <v>#N/A</v>
      </c>
      <c r="M22" s="116" t="e">
        <f>IF((J22-T11)*U11&gt;0,(J22-T11)*U11,0)/12</f>
        <v>#N/A</v>
      </c>
      <c r="N22" s="157" t="e">
        <f>SUM(K22:M22)*12</f>
        <v>#N/A</v>
      </c>
      <c r="P22" s="306" t="s">
        <v>57</v>
      </c>
      <c r="Q22" s="304"/>
      <c r="R22" s="304"/>
      <c r="S22" s="304"/>
      <c r="T22" s="304"/>
      <c r="U22" s="305"/>
      <c r="V22" s="304"/>
      <c r="W22" s="6"/>
      <c r="X22" s="6"/>
      <c r="Y22" s="2"/>
      <c r="Z22" s="2"/>
      <c r="AA22" s="2"/>
      <c r="AB22" s="2"/>
      <c r="AC22" s="2"/>
    </row>
    <row r="23" spans="1:46">
      <c r="A23" s="103" t="s">
        <v>58</v>
      </c>
      <c r="B23" s="12"/>
      <c r="C23" s="13"/>
      <c r="D23" s="12"/>
      <c r="E23" s="93"/>
      <c r="F23" s="110"/>
      <c r="G23" s="97"/>
      <c r="H23" s="8"/>
      <c r="I23" s="12"/>
      <c r="J23" s="11"/>
      <c r="K23" s="94"/>
      <c r="L23" s="95"/>
      <c r="M23" s="96"/>
      <c r="N23" s="98"/>
      <c r="P23" s="306" t="s">
        <v>59</v>
      </c>
      <c r="Q23" s="304"/>
      <c r="R23" s="304"/>
      <c r="S23" s="304"/>
      <c r="T23" s="304"/>
      <c r="U23" s="305"/>
      <c r="V23" s="304"/>
      <c r="W23" s="6"/>
      <c r="X23" s="6"/>
      <c r="Y23" s="2"/>
      <c r="Z23" s="2"/>
      <c r="AA23" s="2"/>
      <c r="AB23" s="2"/>
      <c r="AC23" s="2"/>
      <c r="AT23" s="7"/>
    </row>
    <row r="24" spans="1:46">
      <c r="A24" s="104" t="s">
        <v>60</v>
      </c>
      <c r="B24" s="296"/>
      <c r="C24" s="297"/>
      <c r="D24" s="316"/>
      <c r="E24" s="317"/>
      <c r="F24" s="109" t="e">
        <f>VLOOKUP(E24,P10:Q14,2,0)</f>
        <v>#N/A</v>
      </c>
      <c r="G24" s="300"/>
      <c r="H24" s="316"/>
      <c r="I24" s="114" t="e">
        <f>VLOOKUP(H24,R5:S7,2,0)+C2</f>
        <v>#N/A</v>
      </c>
      <c r="J24" s="115" t="e">
        <f>(C24*G24)*I24</f>
        <v>#N/A</v>
      </c>
      <c r="K24" s="116" t="e">
        <f>J24/12</f>
        <v>#N/A</v>
      </c>
      <c r="L24" s="156" t="e">
        <f>IF((J24-VLOOKUP(E24,P10:S14,3,0))*VLOOKUP(E24,P10:S14,4,0)&gt;0,(J24-VLOOKUP(E24,P10:S14,3,0))*VLOOKUP(E24,P10:S14,4,0),0)/12</f>
        <v>#N/A</v>
      </c>
      <c r="M24" s="116" t="e">
        <f>IF((J24-T11)*U11&gt;0,(J24-T11)*U11,0)/12</f>
        <v>#N/A</v>
      </c>
      <c r="N24" s="157" t="e">
        <f>SUM(K24:M24)*12</f>
        <v>#N/A</v>
      </c>
      <c r="O24" s="2"/>
      <c r="P24" s="305"/>
      <c r="Q24" s="309"/>
      <c r="R24" s="302"/>
      <c r="S24" s="302"/>
      <c r="T24" s="302"/>
      <c r="U24" s="305"/>
      <c r="V24" s="305"/>
      <c r="W24" s="2"/>
      <c r="X24" s="2"/>
      <c r="Y24" s="2"/>
      <c r="Z24" s="2"/>
      <c r="AA24" s="2"/>
      <c r="AB24" s="2"/>
      <c r="AC24" s="2"/>
      <c r="AT24" s="7"/>
    </row>
    <row r="25" spans="1:46">
      <c r="A25" s="104" t="s">
        <v>61</v>
      </c>
      <c r="B25" s="296"/>
      <c r="C25" s="297"/>
      <c r="D25" s="316"/>
      <c r="E25" s="317"/>
      <c r="F25" s="109" t="e">
        <f>VLOOKUP(E25,P10:Q14,2,0)</f>
        <v>#N/A</v>
      </c>
      <c r="G25" s="300"/>
      <c r="H25" s="316"/>
      <c r="I25" s="114" t="e">
        <f>VLOOKUP(H25,R5:S7,2,0)+C2</f>
        <v>#N/A</v>
      </c>
      <c r="J25" s="115" t="e">
        <f>(C25*G25)*I25</f>
        <v>#N/A</v>
      </c>
      <c r="K25" s="116" t="e">
        <f>J25/12</f>
        <v>#N/A</v>
      </c>
      <c r="L25" s="156" t="e">
        <f>IF((J25-VLOOKUP(E25,P10:S14,3,0))*VLOOKUP(E25,P10:S14,4,0)&gt;0,(J25-VLOOKUP(E25,P10:S14,3,0))*VLOOKUP(E25,P10:S14,4,0),0)/12</f>
        <v>#N/A</v>
      </c>
      <c r="M25" s="116" t="e">
        <f>IF((J25-T11)*U11&gt;0,(J25-T11)*U11,0)/12</f>
        <v>#N/A</v>
      </c>
      <c r="N25" s="157" t="e">
        <f>SUM(K25:M25)*12</f>
        <v>#N/A</v>
      </c>
      <c r="O25" s="2"/>
      <c r="P25" s="310" t="s">
        <v>62</v>
      </c>
      <c r="Q25" s="311"/>
      <c r="R25" s="312"/>
      <c r="S25" s="302"/>
      <c r="T25" s="302"/>
      <c r="U25" s="302"/>
      <c r="V25" s="305"/>
      <c r="W25" s="2"/>
      <c r="X25" s="2"/>
      <c r="Y25" s="2"/>
      <c r="Z25" s="2"/>
      <c r="AA25" s="2"/>
      <c r="AB25" s="2"/>
      <c r="AC25" s="2"/>
      <c r="AN25" s="9"/>
      <c r="AO25" s="7"/>
      <c r="AP25" s="7"/>
      <c r="AQ25" s="7"/>
      <c r="AR25" s="7"/>
      <c r="AS25" s="7"/>
      <c r="AT25" s="7"/>
    </row>
    <row r="26" spans="1:46">
      <c r="A26" s="104" t="s">
        <v>58</v>
      </c>
      <c r="B26" s="296"/>
      <c r="C26" s="297"/>
      <c r="D26" s="316"/>
      <c r="E26" s="317"/>
      <c r="F26" s="109" t="e">
        <f>VLOOKUP(E26,P10:Q14,2,0)</f>
        <v>#N/A</v>
      </c>
      <c r="G26" s="300"/>
      <c r="H26" s="316"/>
      <c r="I26" s="114" t="e">
        <f>VLOOKUP(H26,R5:S7,2,0)+C2</f>
        <v>#N/A</v>
      </c>
      <c r="J26" s="115" t="e">
        <f>(C26*G26)*I26</f>
        <v>#N/A</v>
      </c>
      <c r="K26" s="116" t="e">
        <f>J26/12</f>
        <v>#N/A</v>
      </c>
      <c r="L26" s="156" t="e">
        <f>IF((J26-VLOOKUP(E26,P10:S14,3,0))*VLOOKUP(E26,P10:S14,4,0)&gt;0,(J26-VLOOKUP(E26,P10:S14,3,0))*VLOOKUP(E26,P10:S14,4,0),0)/12</f>
        <v>#N/A</v>
      </c>
      <c r="M26" s="116" t="e">
        <f>IF((J26-T11)*U11&gt;0,(J26-T11)*U11,0)/12</f>
        <v>#N/A</v>
      </c>
      <c r="N26" s="157" t="e">
        <f>SUM(K26:M26)*12</f>
        <v>#N/A</v>
      </c>
      <c r="O26" s="2"/>
      <c r="P26" s="302" t="s">
        <v>63</v>
      </c>
      <c r="Q26" s="311"/>
      <c r="R26" s="313"/>
      <c r="S26" s="302"/>
      <c r="T26" s="302"/>
      <c r="U26" s="302"/>
      <c r="V26" s="305"/>
      <c r="W26" s="2"/>
      <c r="X26" s="2"/>
      <c r="Y26" s="2"/>
      <c r="Z26" s="2"/>
      <c r="AA26" s="2"/>
      <c r="AB26" s="2"/>
      <c r="AC26" s="2"/>
      <c r="AN26" s="7"/>
      <c r="AO26" s="7"/>
      <c r="AP26" s="7"/>
      <c r="AQ26" s="7"/>
      <c r="AR26" s="7"/>
      <c r="AS26" s="7"/>
      <c r="AT26" s="7"/>
    </row>
    <row r="27" spans="1:46" ht="15" thickBot="1">
      <c r="A27" s="105" t="s">
        <v>58</v>
      </c>
      <c r="B27" s="298"/>
      <c r="C27" s="299"/>
      <c r="D27" s="318"/>
      <c r="E27" s="319"/>
      <c r="F27" s="111" t="e">
        <f>VLOOKUP(E27,P10:Q14,2,0)</f>
        <v>#N/A</v>
      </c>
      <c r="G27" s="301"/>
      <c r="H27" s="318"/>
      <c r="I27" s="158" t="e">
        <f>VLOOKUP(H27,R5:S7,2,0)+C2</f>
        <v>#N/A</v>
      </c>
      <c r="J27" s="115" t="e">
        <f>(C27*G27)*I27</f>
        <v>#N/A</v>
      </c>
      <c r="K27" s="116" t="e">
        <f>J27/12</f>
        <v>#N/A</v>
      </c>
      <c r="L27" s="160" t="e">
        <f>IF((J27-VLOOKUP(E27,P10:S14,3,0))*VLOOKUP(E27,P10:S14,4,0)&gt;0,(J27-VLOOKUP(E27,P10:S14,3,0))*VLOOKUP(E27,P10:S14,4,0),0)/12</f>
        <v>#N/A</v>
      </c>
      <c r="M27" s="159" t="e">
        <f>IF((J27-T11)*U11&gt;0,(J27-T11)*U11,0)/12</f>
        <v>#N/A</v>
      </c>
      <c r="N27" s="157" t="e">
        <f>SUM(K27:M27)*12</f>
        <v>#N/A</v>
      </c>
      <c r="O27" s="2"/>
      <c r="P27" s="314" t="s">
        <v>64</v>
      </c>
      <c r="Q27" s="311"/>
      <c r="R27" s="312"/>
      <c r="S27" s="302"/>
      <c r="T27" s="302"/>
      <c r="U27" s="302"/>
      <c r="V27" s="305"/>
      <c r="W27" s="2"/>
      <c r="X27" s="2"/>
      <c r="Y27" s="2"/>
      <c r="Z27" s="2"/>
      <c r="AA27" s="2"/>
      <c r="AB27" s="2"/>
      <c r="AC27" s="2"/>
      <c r="AN27" s="7"/>
      <c r="AO27" s="7"/>
      <c r="AP27" s="7"/>
      <c r="AQ27" s="7"/>
      <c r="AR27" s="7"/>
      <c r="AS27" s="7"/>
      <c r="AT27" s="7"/>
    </row>
    <row r="28" spans="1:46">
      <c r="A28" s="6"/>
      <c r="B28" s="7"/>
      <c r="C28" s="293"/>
      <c r="D28" s="7"/>
      <c r="E28" s="7"/>
      <c r="F28" s="294"/>
      <c r="G28" s="294"/>
      <c r="H28" s="7"/>
      <c r="I28" s="7"/>
      <c r="J28" s="294"/>
      <c r="K28" s="294"/>
      <c r="L28" s="294"/>
      <c r="M28" s="294"/>
      <c r="N28" s="294"/>
      <c r="O28" s="2"/>
      <c r="P28" s="315" t="s">
        <v>65</v>
      </c>
      <c r="Q28" s="311"/>
      <c r="R28" s="312"/>
      <c r="S28" s="302"/>
      <c r="T28" s="302"/>
      <c r="U28" s="302"/>
      <c r="V28" s="305"/>
      <c r="W28" s="2"/>
      <c r="X28" s="2"/>
      <c r="Y28" s="2"/>
      <c r="Z28" s="2"/>
      <c r="AA28" s="2"/>
      <c r="AB28" s="2"/>
      <c r="AC28" s="2"/>
      <c r="AN28" s="7"/>
      <c r="AO28" s="7"/>
      <c r="AP28" s="7"/>
      <c r="AQ28" s="7"/>
      <c r="AR28" s="7"/>
      <c r="AS28" s="7"/>
      <c r="AT28" s="7"/>
    </row>
    <row r="29" spans="1:46" ht="15" thickBot="1">
      <c r="A29" s="4" t="s">
        <v>66</v>
      </c>
      <c r="B29" s="2"/>
      <c r="C29" s="2"/>
      <c r="D29" s="2"/>
      <c r="E29" s="2"/>
      <c r="F29" s="2"/>
      <c r="G29" s="7"/>
      <c r="H29" s="2"/>
      <c r="I29" s="2"/>
      <c r="J29" s="23"/>
      <c r="K29" s="23"/>
      <c r="L29" s="2"/>
      <c r="M29" s="2"/>
      <c r="N29" s="2"/>
      <c r="Q29" s="7"/>
      <c r="R29" s="252"/>
      <c r="S29" s="2"/>
      <c r="T29" s="2"/>
      <c r="U29" s="2"/>
      <c r="V29" s="2"/>
      <c r="W29" s="2"/>
      <c r="X29" s="2"/>
      <c r="Y29" s="2"/>
      <c r="Z29" s="2"/>
      <c r="AA29" s="2"/>
      <c r="AB29" s="2"/>
      <c r="AC29" s="2"/>
      <c r="AN29" s="7"/>
      <c r="AO29" s="7"/>
      <c r="AP29" s="7"/>
      <c r="AQ29" s="7"/>
      <c r="AR29" s="7"/>
      <c r="AS29" s="7"/>
      <c r="AT29" s="7"/>
    </row>
    <row r="30" spans="1:46" ht="15" thickBot="1">
      <c r="A30" s="3"/>
      <c r="B30" s="6" t="s">
        <v>67</v>
      </c>
      <c r="C30" s="2"/>
      <c r="E30" s="2"/>
      <c r="F30" s="2"/>
      <c r="G30" s="7"/>
      <c r="H30" s="2"/>
      <c r="I30" s="2"/>
      <c r="J30" s="2"/>
      <c r="K30" s="24"/>
      <c r="L30" s="2"/>
      <c r="M30" s="2"/>
      <c r="N30" s="2"/>
      <c r="O30" s="2"/>
      <c r="Q30" s="2"/>
      <c r="R30" s="2"/>
      <c r="S30" s="2"/>
      <c r="T30" s="2"/>
      <c r="U30" s="2"/>
      <c r="V30" s="2"/>
      <c r="W30" s="2"/>
      <c r="X30" s="2"/>
      <c r="Y30" s="2"/>
      <c r="Z30" s="2"/>
      <c r="AA30" s="2"/>
      <c r="AB30" s="2"/>
      <c r="AC30" s="2"/>
      <c r="AN30" s="7"/>
      <c r="AO30" s="7"/>
      <c r="AP30" s="7"/>
      <c r="AQ30" s="7"/>
      <c r="AR30" s="7"/>
      <c r="AS30" s="7"/>
      <c r="AT30" s="7"/>
    </row>
    <row r="31" spans="1:46" ht="15" thickBot="1">
      <c r="A31" s="112"/>
      <c r="B31" s="6" t="s">
        <v>68</v>
      </c>
      <c r="C31" s="2"/>
      <c r="E31" s="2"/>
      <c r="F31" s="2"/>
      <c r="G31" s="7"/>
      <c r="H31" s="2"/>
      <c r="I31" s="2"/>
      <c r="J31" s="2"/>
      <c r="K31" s="2"/>
      <c r="L31" s="2"/>
      <c r="M31" s="2"/>
      <c r="N31" s="2"/>
      <c r="O31" s="2"/>
      <c r="P31" s="2"/>
      <c r="Q31" s="2"/>
      <c r="R31" s="2"/>
      <c r="S31" s="2"/>
      <c r="T31" s="2"/>
      <c r="U31" s="2"/>
      <c r="V31" s="2"/>
      <c r="W31" s="2"/>
      <c r="X31" s="2"/>
      <c r="Y31" s="2"/>
      <c r="Z31" s="2"/>
      <c r="AA31" s="2"/>
      <c r="AB31" s="2"/>
      <c r="AC31" s="2"/>
      <c r="AN31" s="7"/>
      <c r="AO31" s="7"/>
      <c r="AP31" s="7"/>
      <c r="AQ31" s="7"/>
      <c r="AR31" s="7"/>
      <c r="AS31" s="7"/>
      <c r="AT31" s="7"/>
    </row>
    <row r="32" spans="1:46" ht="15" thickBot="1">
      <c r="A32" s="113"/>
      <c r="B32" s="6" t="s">
        <v>69</v>
      </c>
      <c r="C32" s="2"/>
      <c r="E32" s="2"/>
      <c r="F32" s="2"/>
      <c r="G32" s="7"/>
      <c r="H32" s="2"/>
      <c r="I32" s="2"/>
      <c r="J32" s="2"/>
      <c r="K32" s="2"/>
      <c r="L32" s="2"/>
      <c r="M32" s="2"/>
      <c r="N32" s="2"/>
      <c r="O32" s="2"/>
      <c r="P32" s="2"/>
      <c r="Q32" s="2"/>
      <c r="R32" s="2"/>
      <c r="S32" s="2"/>
      <c r="T32" s="2"/>
      <c r="U32" s="2"/>
      <c r="V32" s="2"/>
      <c r="W32" s="2"/>
      <c r="X32" s="2"/>
      <c r="Y32" s="2"/>
      <c r="Z32" s="2"/>
      <c r="AA32" s="2"/>
      <c r="AB32" s="2"/>
      <c r="AC32" s="2"/>
      <c r="AN32" s="7"/>
      <c r="AO32" s="7"/>
      <c r="AP32" s="7"/>
      <c r="AQ32" s="7"/>
      <c r="AR32" s="7"/>
      <c r="AS32" s="7"/>
      <c r="AT32" s="7"/>
    </row>
    <row r="33" spans="1:46" ht="15" thickBot="1">
      <c r="A33" s="153"/>
      <c r="B33" s="6" t="s">
        <v>70</v>
      </c>
      <c r="C33" s="2"/>
      <c r="E33" s="2"/>
      <c r="F33" s="2"/>
      <c r="G33" s="7"/>
      <c r="H33" s="2"/>
      <c r="I33" s="2"/>
      <c r="J33" s="2"/>
      <c r="K33" s="2"/>
      <c r="L33" s="2"/>
      <c r="M33" s="2"/>
      <c r="N33" s="2"/>
      <c r="O33" s="2"/>
      <c r="P33" s="251"/>
      <c r="Q33" s="2"/>
      <c r="R33" s="2"/>
      <c r="S33" s="2"/>
      <c r="T33" s="2"/>
      <c r="U33" s="2"/>
      <c r="V33" s="2"/>
      <c r="W33" s="2"/>
      <c r="X33" s="2"/>
      <c r="Y33" s="2"/>
      <c r="Z33" s="2"/>
      <c r="AA33" s="2"/>
      <c r="AB33" s="2"/>
      <c r="AC33" s="2"/>
      <c r="AN33" s="7"/>
      <c r="AO33" s="7"/>
      <c r="AP33" s="7"/>
      <c r="AQ33" s="7"/>
      <c r="AR33" s="7"/>
      <c r="AS33" s="7"/>
      <c r="AT33" s="7"/>
    </row>
    <row r="34" spans="1:46">
      <c r="A34" s="2"/>
      <c r="B34" s="2"/>
      <c r="C34" s="2"/>
      <c r="D34" s="2"/>
      <c r="E34" s="2"/>
      <c r="F34" s="2"/>
      <c r="G34" s="7"/>
      <c r="H34" s="246"/>
      <c r="I34" s="2"/>
      <c r="J34" s="2"/>
      <c r="K34" s="2"/>
      <c r="L34" s="2"/>
      <c r="M34" s="2"/>
      <c r="N34" s="2"/>
      <c r="O34" s="2"/>
      <c r="P34" s="2"/>
      <c r="Q34" s="2"/>
      <c r="R34" s="2"/>
      <c r="S34" s="2"/>
      <c r="T34" s="2"/>
      <c r="U34" s="2"/>
      <c r="V34" s="2"/>
      <c r="W34" s="2"/>
      <c r="X34" s="2"/>
      <c r="Y34" s="2"/>
      <c r="Z34" s="2"/>
      <c r="AA34" s="2"/>
      <c r="AB34" s="2"/>
      <c r="AC34" s="2"/>
      <c r="AN34" s="7"/>
      <c r="AO34" s="7"/>
      <c r="AP34" s="7"/>
      <c r="AQ34" s="7"/>
      <c r="AR34" s="7"/>
      <c r="AS34" s="7"/>
      <c r="AT34" s="7"/>
    </row>
    <row r="35" spans="1:46">
      <c r="A35" s="2"/>
      <c r="B35" s="2"/>
      <c r="C35" s="2"/>
      <c r="D35" s="2"/>
      <c r="E35" s="2"/>
      <c r="F35" s="2"/>
      <c r="G35" s="2"/>
      <c r="H35" s="246"/>
      <c r="I35" s="2"/>
      <c r="J35" s="2"/>
      <c r="K35" s="2"/>
      <c r="L35" s="2"/>
      <c r="M35" s="2"/>
      <c r="N35" s="2"/>
      <c r="O35" s="2"/>
      <c r="P35" s="2"/>
      <c r="Q35" s="2"/>
      <c r="R35" s="2"/>
      <c r="S35" s="2"/>
      <c r="T35" s="2"/>
      <c r="U35" s="2"/>
      <c r="V35" s="2"/>
      <c r="W35" s="2"/>
      <c r="X35" s="2"/>
      <c r="Y35" s="2"/>
      <c r="Z35" s="2"/>
      <c r="AA35" s="2"/>
      <c r="AB35" s="2"/>
      <c r="AC35" s="2"/>
      <c r="AN35" s="7"/>
      <c r="AO35" s="7"/>
      <c r="AP35" s="7"/>
      <c r="AQ35" s="7"/>
      <c r="AR35" s="7"/>
      <c r="AS35" s="7"/>
      <c r="AT35" s="7"/>
    </row>
    <row r="36" spans="1:46">
      <c r="A36" s="2"/>
      <c r="B36" s="2"/>
      <c r="C36" s="2"/>
      <c r="D36" s="2"/>
      <c r="E36" s="2"/>
      <c r="F36" s="2"/>
      <c r="G36" s="2"/>
      <c r="H36" s="246"/>
      <c r="I36" s="2"/>
      <c r="J36" s="2"/>
      <c r="K36" s="2"/>
      <c r="L36" s="2"/>
      <c r="M36" s="2"/>
      <c r="N36" s="2"/>
      <c r="O36" s="2"/>
      <c r="P36" s="2"/>
      <c r="Q36" s="2"/>
      <c r="R36" s="2"/>
      <c r="S36" s="2"/>
      <c r="T36" s="2"/>
      <c r="U36" s="2"/>
      <c r="V36" s="2"/>
      <c r="W36" s="2"/>
      <c r="X36" s="2"/>
      <c r="Y36" s="2"/>
      <c r="Z36" s="2"/>
      <c r="AA36" s="2"/>
      <c r="AB36" s="2"/>
      <c r="AC36" s="2"/>
      <c r="AN36" s="7"/>
      <c r="AO36" s="7"/>
      <c r="AP36" s="7"/>
      <c r="AQ36" s="7"/>
      <c r="AR36" s="7"/>
      <c r="AS36" s="7"/>
      <c r="AT36" s="7"/>
    </row>
    <row r="37" spans="1:46">
      <c r="A37" s="2"/>
      <c r="B37" s="2"/>
      <c r="C37" s="2"/>
      <c r="D37" s="2"/>
      <c r="E37" s="2"/>
      <c r="F37" s="2"/>
      <c r="G37" s="2"/>
      <c r="H37" s="246"/>
      <c r="I37" s="2"/>
      <c r="J37" s="2"/>
      <c r="K37" s="2"/>
      <c r="L37" s="2"/>
      <c r="M37" s="2"/>
      <c r="N37" s="2"/>
      <c r="O37" s="2"/>
      <c r="P37" s="2"/>
      <c r="Q37" s="2"/>
      <c r="R37" s="2"/>
      <c r="S37" s="2"/>
      <c r="T37" s="2"/>
      <c r="U37" s="2"/>
      <c r="V37" s="2"/>
      <c r="W37" s="2"/>
      <c r="X37" s="2"/>
      <c r="Y37" s="2"/>
      <c r="Z37" s="2"/>
      <c r="AA37" s="2"/>
      <c r="AB37" s="2"/>
      <c r="AC37" s="2"/>
      <c r="AN37" s="7"/>
      <c r="AO37" s="7"/>
      <c r="AP37" s="7"/>
      <c r="AQ37" s="7"/>
      <c r="AR37" s="7"/>
      <c r="AS37" s="7"/>
      <c r="AT37" s="7"/>
    </row>
    <row r="38" spans="1:46">
      <c r="A38" s="2"/>
      <c r="B38" s="2"/>
      <c r="C38" s="2"/>
      <c r="D38" s="2"/>
      <c r="E38" s="2"/>
      <c r="F38" s="2"/>
      <c r="G38" s="2"/>
      <c r="H38" s="246"/>
      <c r="I38" s="2"/>
      <c r="J38" s="2"/>
      <c r="K38" s="2"/>
      <c r="L38" s="2"/>
      <c r="M38" s="2"/>
      <c r="N38" s="2"/>
      <c r="O38" s="2"/>
      <c r="P38" s="2"/>
      <c r="Q38" s="2"/>
      <c r="R38" s="2"/>
      <c r="S38" s="2"/>
      <c r="T38" s="2"/>
      <c r="U38" s="2"/>
      <c r="V38" s="2"/>
      <c r="W38" s="2"/>
      <c r="X38" s="2"/>
      <c r="Y38" s="2"/>
      <c r="Z38" s="2"/>
      <c r="AA38" s="2"/>
      <c r="AB38" s="2"/>
      <c r="AC38" s="2"/>
      <c r="AN38" s="7"/>
      <c r="AO38" s="7"/>
      <c r="AP38" s="7"/>
      <c r="AQ38" s="7"/>
      <c r="AR38" s="7"/>
      <c r="AS38" s="7"/>
      <c r="AT38" s="7"/>
    </row>
    <row r="39" spans="1:46">
      <c r="A39" s="2"/>
      <c r="B39" s="2"/>
      <c r="C39" s="2"/>
      <c r="D39" s="2"/>
      <c r="E39" s="2"/>
      <c r="F39" s="2"/>
      <c r="G39" s="2"/>
      <c r="H39" s="246"/>
      <c r="I39" s="2"/>
      <c r="J39" s="2"/>
      <c r="K39" s="2"/>
      <c r="L39" s="2"/>
      <c r="M39" s="2"/>
      <c r="N39" s="2"/>
      <c r="O39" s="2"/>
      <c r="P39" s="2"/>
      <c r="Q39" s="2"/>
      <c r="R39" s="2"/>
      <c r="S39" s="2"/>
      <c r="T39" s="2"/>
      <c r="U39" s="2"/>
      <c r="V39" s="2"/>
      <c r="W39" s="2"/>
      <c r="X39" s="2"/>
      <c r="Y39" s="2"/>
      <c r="Z39" s="2"/>
      <c r="AA39" s="2"/>
      <c r="AB39" s="2"/>
      <c r="AC39" s="2"/>
      <c r="AN39" s="7"/>
      <c r="AO39" s="7"/>
      <c r="AP39" s="7"/>
      <c r="AQ39" s="7"/>
      <c r="AR39" s="7"/>
      <c r="AS39" s="7"/>
      <c r="AT39" s="7"/>
    </row>
    <row r="40" spans="1:46">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N40" s="7"/>
      <c r="AO40" s="7"/>
      <c r="AP40" s="7"/>
      <c r="AQ40" s="7"/>
      <c r="AR40" s="7"/>
      <c r="AS40" s="7"/>
      <c r="AT40" s="7"/>
    </row>
    <row r="41" spans="1:46">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N41" s="7"/>
      <c r="AO41" s="7"/>
      <c r="AP41" s="7"/>
      <c r="AQ41" s="7"/>
      <c r="AR41" s="7"/>
      <c r="AS41" s="7"/>
      <c r="AT41" s="7"/>
    </row>
    <row r="42" spans="1:46">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N42" s="7"/>
      <c r="AO42" s="7"/>
      <c r="AP42" s="7"/>
      <c r="AQ42" s="7"/>
      <c r="AR42" s="7"/>
      <c r="AS42" s="7"/>
      <c r="AT42" s="7"/>
    </row>
    <row r="43" spans="1:46">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N43" s="7"/>
      <c r="AO43" s="7"/>
      <c r="AP43" s="7"/>
      <c r="AQ43" s="7"/>
      <c r="AR43" s="7"/>
      <c r="AS43" s="7"/>
      <c r="AT43" s="7"/>
    </row>
    <row r="44" spans="1:46">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N44" s="7"/>
      <c r="AO44" s="7"/>
      <c r="AP44" s="7"/>
      <c r="AQ44" s="7"/>
      <c r="AR44" s="7"/>
      <c r="AS44" s="7"/>
      <c r="AT44" s="7"/>
    </row>
    <row r="45" spans="40:46">
      <c r="AN45" s="7"/>
      <c r="AO45" s="7"/>
      <c r="AP45" s="7"/>
      <c r="AQ45" s="7"/>
      <c r="AR45" s="7"/>
      <c r="AS45" s="7"/>
      <c r="AT45" s="7"/>
    </row>
  </sheetData>
  <sheetProtection algorithmName="SHA-512" hashValue="F3qH1+lwGcYRdDfMuzsdgD+CGVrRSo5OnYZntnCKV5ERUpMJE96cYnquIC260z60N14d0e7KydSfjAwVwGm3zA==" saltValue="JW4wQKWx4X150G28IVwqqg==" spinCount="100000" sheet="1" selectLockedCells="1"/>
  <mergeCells count="10">
    <mergeCell ref="R9:S9"/>
    <mergeCell ref="T9:U9"/>
    <mergeCell ref="P9:Q9"/>
    <mergeCell ref="F3:F4"/>
    <mergeCell ref="P4:U4"/>
    <mergeCell ref="B1:E1"/>
    <mergeCell ref="R5:S5"/>
    <mergeCell ref="L4:M4"/>
    <mergeCell ref="U6:V6"/>
    <mergeCell ref="P5:Q5"/>
  </mergeCells>
  <dataValidations count="3">
    <dataValidation type="list" allowBlank="1" showInputMessage="1" showErrorMessage="1" sqref="E7:E8 E10:E15 E17:E22 E24:E28">
      <formula1>NLW_NMW</formula1>
    </dataValidation>
    <dataValidation type="list" allowBlank="1" showInputMessage="1" showErrorMessage="1" sqref="D7:D8 D10:D15 D17:D22 D24:D28">
      <formula1>$P$6:$P$7</formula1>
    </dataValidation>
    <dataValidation type="list" allowBlank="1" showInputMessage="1" showErrorMessage="1" sqref="H7:H8 H10:H15 H17:H22 H24:H28">
      <formula1>$R$6:$R$7</formula1>
    </dataValidation>
  </dataValidations>
  <hyperlinks>
    <hyperlink ref="P19" r:id="rId1" display="National Minimum Wage and National Living Wage rates - GOV.UK"/>
    <hyperlink ref="P18" r:id="rId2" display="Holiday entitlement: Entitlement - GOV.UK"/>
    <hyperlink ref="P20" r:id="rId3" location=":~:text=You%20must%20pay%20Class%201A,2024%20to%202025%20is%2013.8%25." display="Rates and thresholds for employers 2024 to 2025 - GOV.UK"/>
    <hyperlink ref="P21" r:id="rId4" display="Making contributions to your pension scheme | The Pensions Regulator"/>
    <hyperlink ref="P22" r:id="rId5" display="Workplace pensions: What you, your employer and the government pay - GOV.UK"/>
    <hyperlink ref="P23" r:id="rId6" display="Gross to Total Salary Calculator - Stafftax"/>
    <hyperlink ref="P28" r:id="rId7" display="Employment Allowance: Check if you're eligible - GOV.UK"/>
  </hyperlinks>
  <pageMargins left="0.7" right="0.7" top="0.75" bottom="0.75" header="0.3" footer="0.3"/>
  <pageSetup paperSize="9" orientation="portrait" horizontalDpi="300"/>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F297"/>
  <sheetViews>
    <sheetView topLeftCell="A51" view="normal" workbookViewId="0">
      <selection pane="topLeft" activeCell="C71" sqref="C71"/>
    </sheetView>
  </sheetViews>
  <sheetFormatPr defaultRowHeight="14.5"/>
  <cols>
    <col min="1" max="1" width="18.140625" customWidth="1"/>
    <col min="2" max="2" width="13.5703125" customWidth="1"/>
    <col min="9" max="12" width="15.5703125" customWidth="1"/>
  </cols>
  <sheetData>
    <row r="1" spans="1:32" ht="18">
      <c r="A1" s="36" t="s">
        <v>71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8">
      <c r="A2" s="36"/>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8">
      <c r="A3" s="69"/>
      <c r="B3" s="2"/>
      <c r="C3" s="439" t="s">
        <v>72</v>
      </c>
      <c r="D3" s="463"/>
      <c r="E3" s="463"/>
      <c r="F3" s="463"/>
      <c r="G3" s="463"/>
      <c r="H3" s="464"/>
      <c r="I3" s="254" t="s">
        <v>73</v>
      </c>
      <c r="J3" s="255"/>
      <c r="K3" s="256"/>
      <c r="L3" s="52"/>
      <c r="M3" s="2"/>
      <c r="N3" s="2"/>
      <c r="O3" s="2"/>
      <c r="P3" s="2"/>
      <c r="Q3" s="2"/>
      <c r="R3" s="2"/>
      <c r="S3" s="2"/>
      <c r="T3" s="2"/>
      <c r="U3" s="2"/>
      <c r="V3" s="2"/>
      <c r="W3" s="2"/>
      <c r="X3" s="2"/>
      <c r="Y3" s="2"/>
      <c r="Z3" s="2"/>
      <c r="AA3" s="2"/>
      <c r="AB3" s="2"/>
      <c r="AC3" s="2"/>
      <c r="AD3" s="2"/>
      <c r="AE3" s="2"/>
      <c r="AF3" s="2"/>
    </row>
    <row r="4" spans="1:32" ht="15" thickBot="1">
      <c r="A4" s="2"/>
      <c r="B4" s="2"/>
      <c r="C4" s="457" t="s">
        <v>74</v>
      </c>
      <c r="D4" s="457"/>
      <c r="E4" s="457"/>
      <c r="F4" s="457"/>
      <c r="G4" s="457"/>
      <c r="H4" s="457"/>
      <c r="I4" s="37" t="s">
        <v>75</v>
      </c>
      <c r="J4" s="37"/>
      <c r="K4" s="37"/>
      <c r="L4" s="37" t="s">
        <v>76</v>
      </c>
      <c r="M4" s="2"/>
      <c r="N4" s="2"/>
      <c r="O4" s="2"/>
      <c r="P4" s="2"/>
      <c r="Q4" s="2"/>
      <c r="R4" s="2"/>
      <c r="S4" s="2"/>
      <c r="T4" s="2"/>
      <c r="U4" s="2"/>
      <c r="V4" s="2"/>
      <c r="W4" s="2"/>
      <c r="X4" s="2"/>
      <c r="Y4" s="2"/>
      <c r="Z4" s="2"/>
      <c r="AA4" s="2"/>
      <c r="AB4" s="2"/>
      <c r="AC4" s="2"/>
      <c r="AD4" s="2"/>
      <c r="AE4" s="2"/>
      <c r="AF4" s="2"/>
    </row>
    <row r="5" spans="1:32" ht="63.5">
      <c r="A5" s="149" t="s">
        <v>77</v>
      </c>
      <c r="B5" s="184" t="s">
        <v>78</v>
      </c>
      <c r="C5" s="183" t="s">
        <v>79</v>
      </c>
      <c r="D5" s="137" t="s">
        <v>80</v>
      </c>
      <c r="E5" s="136" t="s">
        <v>81</v>
      </c>
      <c r="F5" s="137" t="s">
        <v>80</v>
      </c>
      <c r="G5" s="136" t="s">
        <v>82</v>
      </c>
      <c r="H5" s="137" t="s">
        <v>80</v>
      </c>
      <c r="I5" s="138" t="s">
        <v>83</v>
      </c>
      <c r="J5" s="139" t="s">
        <v>84</v>
      </c>
      <c r="K5" s="139" t="s">
        <v>85</v>
      </c>
      <c r="L5" s="53"/>
      <c r="M5" s="2"/>
      <c r="N5" s="2"/>
      <c r="O5" s="2"/>
      <c r="P5" s="2"/>
      <c r="Q5" s="2"/>
      <c r="R5" s="2"/>
      <c r="S5" s="2"/>
      <c r="T5" s="2"/>
      <c r="U5" s="2"/>
      <c r="V5" s="2"/>
      <c r="W5" s="2"/>
      <c r="X5" s="2"/>
      <c r="Y5" s="2"/>
      <c r="Z5" s="2"/>
      <c r="AA5" s="2"/>
      <c r="AB5" s="2"/>
      <c r="AC5" s="2"/>
      <c r="AD5" s="2"/>
      <c r="AE5" s="2"/>
      <c r="AF5" s="2"/>
    </row>
    <row r="6" spans="1:32">
      <c r="A6" s="150" t="s">
        <v>86</v>
      </c>
      <c r="B6" s="179">
        <v>11</v>
      </c>
      <c r="C6" s="320">
        <v>0</v>
      </c>
      <c r="D6" s="321">
        <v>0</v>
      </c>
      <c r="E6" s="322">
        <v>0</v>
      </c>
      <c r="F6" s="321">
        <v>0</v>
      </c>
      <c r="G6" s="322">
        <v>0</v>
      </c>
      <c r="H6" s="321">
        <v>0</v>
      </c>
      <c r="I6" s="141">
        <f>(B6*C6)*D6*13</f>
        <v>0</v>
      </c>
      <c r="J6" s="40">
        <f>(B6*E6)*F6*14</f>
        <v>0</v>
      </c>
      <c r="K6" s="40">
        <f>(B6*G6)*H6*11</f>
        <v>0</v>
      </c>
      <c r="L6" s="54"/>
      <c r="M6" s="2"/>
      <c r="N6" s="2"/>
      <c r="O6" s="2"/>
      <c r="P6" s="2"/>
      <c r="Q6" s="2"/>
      <c r="R6" s="2"/>
      <c r="S6" s="2"/>
      <c r="T6" s="2"/>
      <c r="U6" s="2"/>
      <c r="V6" s="2"/>
      <c r="W6" s="2"/>
      <c r="X6" s="2"/>
      <c r="Y6" s="2"/>
      <c r="Z6" s="2"/>
      <c r="AA6" s="2"/>
      <c r="AB6" s="2"/>
      <c r="AC6" s="2"/>
      <c r="AD6" s="2"/>
      <c r="AE6" s="2"/>
      <c r="AF6" s="2"/>
    </row>
    <row r="7" spans="1:32">
      <c r="A7" s="150" t="s">
        <v>87</v>
      </c>
      <c r="B7" s="179">
        <v>8.15</v>
      </c>
      <c r="C7" s="320">
        <v>0</v>
      </c>
      <c r="D7" s="321">
        <v>0</v>
      </c>
      <c r="E7" s="322">
        <v>0</v>
      </c>
      <c r="F7" s="321">
        <v>0</v>
      </c>
      <c r="G7" s="322">
        <v>0</v>
      </c>
      <c r="H7" s="321">
        <v>0</v>
      </c>
      <c r="I7" s="141">
        <f>(B7*C7)*D7*13</f>
        <v>0</v>
      </c>
      <c r="J7" s="40">
        <f>(B7*E7)*F7*14</f>
        <v>0</v>
      </c>
      <c r="K7" s="40">
        <f>(B7*G7)*H7*11</f>
        <v>0</v>
      </c>
      <c r="L7" s="54"/>
      <c r="M7" s="2"/>
      <c r="N7" s="2"/>
      <c r="O7" s="2"/>
      <c r="P7" s="2"/>
      <c r="Q7" s="2"/>
      <c r="R7" s="2"/>
      <c r="S7" s="2"/>
      <c r="T7" s="2"/>
      <c r="U7" s="2"/>
      <c r="V7" s="2"/>
      <c r="W7" s="2"/>
      <c r="X7" s="2"/>
      <c r="Y7" s="2"/>
      <c r="Z7" s="2"/>
      <c r="AA7" s="2"/>
      <c r="AB7" s="2"/>
      <c r="AC7" s="2"/>
      <c r="AD7" s="2"/>
      <c r="AE7" s="2"/>
      <c r="AF7" s="2"/>
    </row>
    <row r="8" spans="1:32">
      <c r="A8" s="150" t="s">
        <v>88</v>
      </c>
      <c r="B8" s="179">
        <v>5.66</v>
      </c>
      <c r="C8" s="320">
        <v>0</v>
      </c>
      <c r="D8" s="321">
        <v>0</v>
      </c>
      <c r="E8" s="322">
        <v>0</v>
      </c>
      <c r="F8" s="321">
        <v>0</v>
      </c>
      <c r="G8" s="322">
        <v>0</v>
      </c>
      <c r="H8" s="321">
        <v>0</v>
      </c>
      <c r="I8" s="141">
        <f>(B8*C8)*D8*13</f>
        <v>0</v>
      </c>
      <c r="J8" s="40">
        <f>(B8*E8)*F8*14</f>
        <v>0</v>
      </c>
      <c r="K8" s="40">
        <f>(B8*G8)*H8*11</f>
        <v>0</v>
      </c>
      <c r="L8" s="55"/>
      <c r="M8" s="2"/>
      <c r="N8" s="2"/>
      <c r="O8" s="2"/>
      <c r="P8" s="2"/>
      <c r="Q8" s="2"/>
      <c r="R8" s="2"/>
      <c r="S8" s="2"/>
      <c r="T8" s="2"/>
      <c r="U8" s="2"/>
      <c r="V8" s="2"/>
      <c r="W8" s="2"/>
      <c r="X8" s="2"/>
      <c r="Y8" s="2"/>
      <c r="Z8" s="2"/>
      <c r="AA8" s="2"/>
      <c r="AB8" s="2"/>
      <c r="AC8" s="2"/>
      <c r="AD8" s="2"/>
      <c r="AE8" s="2"/>
      <c r="AF8" s="2"/>
    </row>
    <row r="9" spans="1:32">
      <c r="A9" s="150" t="s">
        <v>89</v>
      </c>
      <c r="B9" s="179">
        <v>1</v>
      </c>
      <c r="C9" s="320">
        <v>0</v>
      </c>
      <c r="D9" s="321">
        <v>0</v>
      </c>
      <c r="E9" s="322">
        <v>0</v>
      </c>
      <c r="F9" s="321">
        <v>0</v>
      </c>
      <c r="G9" s="322">
        <v>0</v>
      </c>
      <c r="H9" s="321">
        <v>0</v>
      </c>
      <c r="I9" s="141">
        <f>(B9*C9)*D9*13</f>
        <v>0</v>
      </c>
      <c r="J9" s="40">
        <f>(B9*E9)*F9*14</f>
        <v>0</v>
      </c>
      <c r="K9" s="40">
        <f>(B9*G9)*H9*11</f>
        <v>0</v>
      </c>
      <c r="L9" s="40">
        <f>SUM(I9:K9)</f>
        <v>0</v>
      </c>
      <c r="M9" s="2" t="s">
        <v>90</v>
      </c>
      <c r="N9" s="2"/>
      <c r="O9" s="2"/>
      <c r="Q9" s="2"/>
      <c r="R9" s="2"/>
      <c r="S9" s="2"/>
      <c r="T9" s="2"/>
      <c r="U9" s="2"/>
      <c r="V9" s="2"/>
      <c r="W9" s="2"/>
      <c r="X9" s="2"/>
      <c r="Y9" s="2"/>
      <c r="Z9" s="2"/>
      <c r="AA9" s="2"/>
      <c r="AB9" s="2"/>
      <c r="AC9" s="2"/>
      <c r="AD9" s="2"/>
      <c r="AE9" s="2"/>
      <c r="AF9" s="2"/>
    </row>
    <row r="10" spans="1:32">
      <c r="A10" s="150" t="s">
        <v>91</v>
      </c>
      <c r="B10" s="179">
        <v>1.3</v>
      </c>
      <c r="C10" s="320">
        <v>0</v>
      </c>
      <c r="D10" s="321">
        <v>0</v>
      </c>
      <c r="E10" s="322">
        <v>0</v>
      </c>
      <c r="F10" s="321">
        <v>0</v>
      </c>
      <c r="G10" s="322">
        <v>0</v>
      </c>
      <c r="H10" s="321">
        <v>0</v>
      </c>
      <c r="I10" s="141">
        <f>(B10*C10)*D10*13</f>
        <v>0</v>
      </c>
      <c r="J10" s="40">
        <f>(B10*E10)*F10*14</f>
        <v>0</v>
      </c>
      <c r="K10" s="40">
        <f>(B10*G10)*H10*11</f>
        <v>0</v>
      </c>
      <c r="L10" s="40">
        <f>SUM(I10:K10)</f>
        <v>0</v>
      </c>
      <c r="M10" s="2" t="s">
        <v>92</v>
      </c>
      <c r="N10" s="2"/>
      <c r="O10" s="2"/>
      <c r="Q10" s="2"/>
      <c r="R10" s="2"/>
      <c r="S10" s="2"/>
      <c r="T10" s="2"/>
      <c r="U10" s="2"/>
      <c r="V10" s="2"/>
      <c r="W10" s="2"/>
      <c r="X10" s="2"/>
      <c r="Y10" s="2"/>
      <c r="Z10" s="2"/>
      <c r="AA10" s="2"/>
      <c r="AB10" s="2"/>
      <c r="AC10" s="2"/>
      <c r="AD10" s="2"/>
      <c r="AE10" s="2"/>
      <c r="AF10" s="2"/>
    </row>
    <row r="11" spans="1:32">
      <c r="A11" s="150" t="s">
        <v>93</v>
      </c>
      <c r="B11" s="179">
        <v>1</v>
      </c>
      <c r="C11" s="320">
        <v>0</v>
      </c>
      <c r="D11" s="321">
        <v>0</v>
      </c>
      <c r="E11" s="322">
        <v>0</v>
      </c>
      <c r="F11" s="321">
        <v>0</v>
      </c>
      <c r="G11" s="322">
        <v>0</v>
      </c>
      <c r="H11" s="321">
        <v>0</v>
      </c>
      <c r="I11" s="141">
        <f>(B11*C11)*D11*13</f>
        <v>0</v>
      </c>
      <c r="J11" s="40">
        <f>(B11*E11)*F11*14</f>
        <v>0</v>
      </c>
      <c r="K11" s="40">
        <f>(B11*G11)*H11*11</f>
        <v>0</v>
      </c>
      <c r="L11" s="40">
        <f>SUM(I11:K11)</f>
        <v>0</v>
      </c>
      <c r="M11" s="2"/>
      <c r="N11" s="2"/>
      <c r="O11" s="2"/>
      <c r="P11" s="2"/>
      <c r="Q11" s="2"/>
      <c r="R11" s="2"/>
      <c r="S11" s="2"/>
      <c r="T11" s="2"/>
      <c r="U11" s="2"/>
      <c r="V11" s="2"/>
      <c r="W11" s="2"/>
      <c r="X11" s="2"/>
      <c r="Y11" s="2"/>
      <c r="Z11" s="2"/>
      <c r="AA11" s="2"/>
      <c r="AB11" s="2"/>
      <c r="AC11" s="2"/>
      <c r="AD11" s="2"/>
      <c r="AE11" s="2"/>
      <c r="AF11" s="2"/>
    </row>
    <row r="12" spans="1:32">
      <c r="A12" s="150" t="s">
        <v>94</v>
      </c>
      <c r="B12" s="179">
        <v>0.65</v>
      </c>
      <c r="C12" s="320">
        <v>0</v>
      </c>
      <c r="D12" s="321">
        <v>0</v>
      </c>
      <c r="E12" s="322">
        <v>0</v>
      </c>
      <c r="F12" s="321">
        <v>0</v>
      </c>
      <c r="G12" s="322">
        <v>0</v>
      </c>
      <c r="H12" s="321">
        <v>0</v>
      </c>
      <c r="I12" s="141">
        <f>(B12*C12)*D12*13</f>
        <v>0</v>
      </c>
      <c r="J12" s="40">
        <f>(B12*E12)*F12*14</f>
        <v>0</v>
      </c>
      <c r="K12" s="40">
        <f>(B12*G12)*H12*11</f>
        <v>0</v>
      </c>
      <c r="L12" s="40">
        <f>SUM(I12:K12)</f>
        <v>0</v>
      </c>
      <c r="M12" s="2"/>
      <c r="N12" s="2"/>
      <c r="O12" s="2"/>
      <c r="P12" s="2"/>
      <c r="Q12" s="2"/>
      <c r="R12" s="2"/>
      <c r="S12" s="2"/>
      <c r="T12" s="2"/>
      <c r="U12" s="2"/>
      <c r="V12" s="2"/>
      <c r="W12" s="2"/>
      <c r="X12" s="2"/>
      <c r="Y12" s="2"/>
      <c r="Z12" s="2"/>
      <c r="AA12" s="2"/>
      <c r="AB12" s="2"/>
      <c r="AC12" s="2"/>
      <c r="AD12" s="2"/>
      <c r="AE12" s="2"/>
      <c r="AF12" s="2"/>
    </row>
    <row r="13" spans="1:32">
      <c r="A13" s="150" t="s">
        <v>95</v>
      </c>
      <c r="B13" s="179">
        <v>0.3</v>
      </c>
      <c r="C13" s="320">
        <v>0</v>
      </c>
      <c r="D13" s="321">
        <v>0</v>
      </c>
      <c r="E13" s="322">
        <v>0</v>
      </c>
      <c r="F13" s="321">
        <v>0</v>
      </c>
      <c r="G13" s="322">
        <v>0</v>
      </c>
      <c r="H13" s="321">
        <v>0</v>
      </c>
      <c r="I13" s="141">
        <f>(B13*C13)*D13*13</f>
        <v>0</v>
      </c>
      <c r="J13" s="40">
        <f>(B13*E13)*F13*14</f>
        <v>0</v>
      </c>
      <c r="K13" s="40">
        <f>(B13*G13)*H13*11</f>
        <v>0</v>
      </c>
      <c r="L13" s="40">
        <f>SUM(I13:K13)</f>
        <v>0</v>
      </c>
      <c r="M13" s="2"/>
      <c r="N13" s="2"/>
      <c r="O13" s="2"/>
      <c r="P13" s="2"/>
      <c r="Q13" s="2"/>
      <c r="R13" s="2"/>
      <c r="S13" s="2"/>
      <c r="T13" s="2"/>
      <c r="U13" s="2"/>
      <c r="V13" s="2"/>
      <c r="W13" s="2"/>
      <c r="X13" s="2"/>
      <c r="Y13" s="2"/>
      <c r="Z13" s="2"/>
      <c r="AA13" s="2"/>
      <c r="AB13" s="2"/>
      <c r="AC13" s="2"/>
      <c r="AD13" s="2"/>
      <c r="AE13" s="2"/>
      <c r="AF13" s="2"/>
    </row>
    <row r="14" spans="1:32">
      <c r="A14" s="150" t="s">
        <v>96</v>
      </c>
      <c r="B14" s="179">
        <v>938</v>
      </c>
      <c r="C14" s="323">
        <v>0</v>
      </c>
      <c r="D14" s="135" t="s">
        <v>97</v>
      </c>
      <c r="E14" s="324">
        <v>0</v>
      </c>
      <c r="F14" s="135" t="s">
        <v>97</v>
      </c>
      <c r="G14" s="324">
        <v>0</v>
      </c>
      <c r="H14" s="135" t="s">
        <v>97</v>
      </c>
      <c r="I14" s="148">
        <f>B14*C14</f>
        <v>0</v>
      </c>
      <c r="J14" s="49">
        <f>B14*E14</f>
        <v>0</v>
      </c>
      <c r="K14" s="49">
        <f>B14*G14</f>
        <v>0</v>
      </c>
      <c r="L14" s="40">
        <f>SUM(I14:K14)</f>
        <v>0</v>
      </c>
      <c r="M14" s="2" t="s">
        <v>98</v>
      </c>
      <c r="N14" s="38"/>
      <c r="O14" s="38"/>
      <c r="Q14" s="2"/>
      <c r="R14" s="2"/>
      <c r="S14" s="2"/>
      <c r="T14" s="2"/>
      <c r="U14" s="2"/>
      <c r="V14" s="2"/>
      <c r="W14" s="2"/>
      <c r="X14" s="2"/>
      <c r="Y14" s="2"/>
      <c r="Z14" s="2"/>
      <c r="AA14" s="2"/>
      <c r="AB14" s="2"/>
      <c r="AC14" s="2"/>
      <c r="AD14" s="2"/>
      <c r="AE14" s="2"/>
      <c r="AF14" s="2"/>
    </row>
    <row r="15" spans="1:32">
      <c r="A15" s="150" t="s">
        <v>99</v>
      </c>
      <c r="B15" s="179">
        <v>3.5</v>
      </c>
      <c r="C15" s="320">
        <v>0</v>
      </c>
      <c r="D15" s="321">
        <v>0</v>
      </c>
      <c r="E15" s="322">
        <v>0</v>
      </c>
      <c r="F15" s="321">
        <v>0</v>
      </c>
      <c r="G15" s="322">
        <v>0</v>
      </c>
      <c r="H15" s="321">
        <v>0</v>
      </c>
      <c r="I15" s="141">
        <f>(B15*C15)*D15*13</f>
        <v>0</v>
      </c>
      <c r="J15" s="40">
        <f>(B15*E15)*F15*14</f>
        <v>0</v>
      </c>
      <c r="K15" s="40">
        <f>(B15*G15)*H15*11</f>
        <v>0</v>
      </c>
      <c r="L15" s="40">
        <f>SUM(I15:K15)</f>
        <v>0</v>
      </c>
      <c r="M15" s="2" t="s">
        <v>100</v>
      </c>
      <c r="N15" s="2"/>
      <c r="O15" s="2"/>
      <c r="Q15" s="2"/>
      <c r="R15" s="2"/>
      <c r="S15" s="2"/>
      <c r="T15" s="2"/>
      <c r="U15" s="2"/>
      <c r="V15" s="2"/>
      <c r="W15" s="2"/>
      <c r="X15" s="2"/>
      <c r="Y15" s="2"/>
      <c r="Z15" s="2"/>
      <c r="AA15" s="2"/>
      <c r="AB15" s="2"/>
      <c r="AC15" s="2"/>
      <c r="AD15" s="2"/>
      <c r="AE15" s="2"/>
      <c r="AF15" s="2"/>
    </row>
    <row r="16" spans="1:32">
      <c r="A16" s="178" t="s">
        <v>101</v>
      </c>
      <c r="B16" s="179">
        <v>5.25</v>
      </c>
      <c r="C16" s="320">
        <v>0</v>
      </c>
      <c r="D16" s="321">
        <v>0</v>
      </c>
      <c r="E16" s="322">
        <v>0</v>
      </c>
      <c r="F16" s="321">
        <v>0</v>
      </c>
      <c r="G16" s="322">
        <v>0</v>
      </c>
      <c r="H16" s="321">
        <v>0</v>
      </c>
      <c r="I16" s="141">
        <f>(B16*C16)*D16*13</f>
        <v>0</v>
      </c>
      <c r="J16" s="40">
        <f>(B16*E16)*F16*14</f>
        <v>0</v>
      </c>
      <c r="K16" s="40">
        <f>(B16*G16)*H16*11</f>
        <v>0</v>
      </c>
      <c r="L16" s="40">
        <f>SUM(I16:K16)</f>
        <v>0</v>
      </c>
      <c r="M16" s="2"/>
      <c r="N16" s="2"/>
      <c r="O16" s="2"/>
      <c r="P16" s="2"/>
      <c r="Q16" s="2"/>
      <c r="R16" s="2"/>
      <c r="S16" s="2"/>
      <c r="T16" s="2"/>
      <c r="U16" s="2"/>
      <c r="V16" s="2"/>
      <c r="W16" s="2"/>
      <c r="X16" s="2"/>
      <c r="Y16" s="2"/>
      <c r="Z16" s="2"/>
      <c r="AA16" s="2"/>
      <c r="AB16" s="2"/>
      <c r="AC16" s="2"/>
      <c r="AD16" s="2"/>
      <c r="AE16" s="2"/>
      <c r="AF16" s="2"/>
    </row>
    <row r="17" spans="1:32" ht="15" thickBot="1">
      <c r="A17" s="150" t="s">
        <v>102</v>
      </c>
      <c r="B17" s="181">
        <v>7</v>
      </c>
      <c r="C17" s="325">
        <v>0</v>
      </c>
      <c r="D17" s="326">
        <v>0</v>
      </c>
      <c r="E17" s="327">
        <v>0</v>
      </c>
      <c r="F17" s="326">
        <v>0</v>
      </c>
      <c r="G17" s="327">
        <v>0</v>
      </c>
      <c r="H17" s="326">
        <v>0</v>
      </c>
      <c r="I17" s="141">
        <f>(B17*C17)*D17*13</f>
        <v>0</v>
      </c>
      <c r="J17" s="40">
        <f>(B17*E17)*F17*14</f>
        <v>0</v>
      </c>
      <c r="K17" s="40">
        <f>(B17*G17)*H17*11</f>
        <v>0</v>
      </c>
      <c r="L17" s="40">
        <f>SUM(I17:K17)</f>
        <v>0</v>
      </c>
      <c r="M17" s="2"/>
      <c r="N17" s="2"/>
      <c r="O17" s="2"/>
      <c r="P17" s="2"/>
      <c r="Q17" s="2"/>
      <c r="R17" s="2"/>
      <c r="S17" s="2"/>
      <c r="T17" s="2"/>
      <c r="U17" s="2"/>
      <c r="V17" s="2"/>
      <c r="W17" s="2"/>
      <c r="X17" s="2"/>
      <c r="Y17" s="2"/>
      <c r="Z17" s="2"/>
      <c r="AA17" s="2"/>
      <c r="AB17" s="2"/>
      <c r="AC17" s="2"/>
      <c r="AD17" s="2"/>
      <c r="AE17" s="2"/>
      <c r="AF17" s="2"/>
    </row>
    <row r="18" spans="1:32" ht="15" customHeight="1" thickBot="1">
      <c r="A18" s="2"/>
      <c r="B18" s="20"/>
      <c r="C18" s="398" t="s">
        <v>103</v>
      </c>
      <c r="D18" s="7"/>
      <c r="E18" s="7"/>
      <c r="F18" s="7"/>
      <c r="G18" s="7"/>
      <c r="H18" s="7"/>
      <c r="I18" s="42">
        <f>SUM(I6:I17)</f>
        <v>0</v>
      </c>
      <c r="J18" s="42">
        <f>SUM(J6:J17)</f>
        <v>0</v>
      </c>
      <c r="K18" s="56">
        <f>SUM(K6:K17)</f>
        <v>0</v>
      </c>
      <c r="L18" s="436" t="s">
        <v>104</v>
      </c>
      <c r="N18" s="2"/>
      <c r="O18" s="2"/>
      <c r="P18" s="2"/>
      <c r="Q18" s="2"/>
      <c r="R18" s="2"/>
      <c r="S18" s="2"/>
      <c r="T18" s="2"/>
      <c r="U18" s="2"/>
      <c r="V18" s="2"/>
      <c r="W18" s="2"/>
      <c r="X18" s="2"/>
      <c r="Y18" s="2"/>
      <c r="Z18" s="2"/>
      <c r="AA18" s="2"/>
      <c r="AB18" s="2"/>
      <c r="AC18" s="2"/>
      <c r="AD18" s="2"/>
      <c r="AE18" s="2"/>
      <c r="AF18" s="2"/>
    </row>
    <row r="19" spans="1:32" ht="15.5" thickTop="1" thickBot="1">
      <c r="A19" s="2"/>
      <c r="B19" s="20"/>
      <c r="C19" s="7"/>
      <c r="D19" s="7"/>
      <c r="E19" s="7"/>
      <c r="F19" s="7"/>
      <c r="G19" s="7"/>
      <c r="H19" s="7"/>
      <c r="I19" s="470">
        <f>SUM(I18:K18)</f>
        <v>0</v>
      </c>
      <c r="J19" s="471"/>
      <c r="K19" s="472"/>
      <c r="L19" s="437"/>
      <c r="M19" s="43"/>
      <c r="N19" s="2"/>
      <c r="O19" s="2"/>
      <c r="P19" s="2"/>
      <c r="Q19" s="2"/>
      <c r="R19" s="2"/>
      <c r="S19" s="2"/>
      <c r="T19" s="2"/>
      <c r="U19" s="2"/>
      <c r="V19" s="2"/>
      <c r="W19" s="2"/>
      <c r="X19" s="2"/>
      <c r="Y19" s="2"/>
      <c r="Z19" s="2"/>
      <c r="AA19" s="2"/>
      <c r="AB19" s="2"/>
      <c r="AC19" s="2"/>
      <c r="AD19" s="2"/>
      <c r="AE19" s="2"/>
      <c r="AF19" s="2"/>
    </row>
    <row r="20" spans="1:32" ht="15.5" thickTop="1" thickBot="1">
      <c r="A20" s="2"/>
      <c r="B20" s="20"/>
      <c r="C20" s="7"/>
      <c r="D20" s="7"/>
      <c r="E20" s="7"/>
      <c r="F20" s="7"/>
      <c r="G20" s="7"/>
      <c r="H20" s="7"/>
      <c r="I20" s="433" t="s">
        <v>105</v>
      </c>
      <c r="J20" s="433"/>
      <c r="K20" s="438"/>
      <c r="L20" s="73">
        <f>SUM(L9:L17)+K23</f>
        <v>0</v>
      </c>
      <c r="M20" s="43"/>
      <c r="N20" s="2"/>
      <c r="O20" s="2"/>
      <c r="P20" s="2"/>
      <c r="Q20" s="2"/>
      <c r="R20" s="2"/>
      <c r="S20" s="2"/>
      <c r="T20" s="2"/>
      <c r="U20" s="2"/>
      <c r="V20" s="2"/>
      <c r="W20" s="2"/>
      <c r="X20" s="2"/>
      <c r="Y20" s="2"/>
      <c r="Z20" s="2"/>
      <c r="AA20" s="2"/>
      <c r="AB20" s="2"/>
      <c r="AC20" s="2"/>
      <c r="AD20" s="2"/>
      <c r="AE20" s="2"/>
      <c r="AF20" s="2"/>
    </row>
    <row r="21" spans="1:32" ht="15" thickTop="1">
      <c r="A21" s="2"/>
      <c r="B21" s="20"/>
      <c r="C21" s="428" t="s">
        <v>106</v>
      </c>
      <c r="D21" s="87"/>
      <c r="E21" s="428" t="s">
        <v>107</v>
      </c>
      <c r="F21" s="87"/>
      <c r="G21" s="428" t="s">
        <v>108</v>
      </c>
      <c r="H21" s="87"/>
      <c r="I21" s="2"/>
      <c r="J21" s="2"/>
      <c r="K21" s="2"/>
      <c r="M21" s="2"/>
      <c r="N21" s="2"/>
      <c r="O21" s="2"/>
      <c r="P21" s="2"/>
      <c r="Q21" s="2"/>
      <c r="R21" s="2"/>
      <c r="S21" s="2"/>
      <c r="T21" s="2"/>
      <c r="U21" s="2"/>
      <c r="V21" s="2"/>
      <c r="W21" s="2"/>
      <c r="X21" s="2"/>
      <c r="Y21" s="2"/>
      <c r="Z21" s="2"/>
      <c r="AA21" s="2"/>
      <c r="AB21" s="2"/>
      <c r="AC21" s="2"/>
      <c r="AD21" s="2"/>
      <c r="AE21" s="2"/>
      <c r="AF21" s="2"/>
    </row>
    <row r="22" spans="1:32" ht="15" thickBot="1">
      <c r="A22" s="451"/>
      <c r="B22" s="452"/>
      <c r="C22" s="467" t="s">
        <v>109</v>
      </c>
      <c r="D22" s="468"/>
      <c r="E22" s="468"/>
      <c r="F22" s="468"/>
      <c r="G22" s="468"/>
      <c r="H22" s="469"/>
      <c r="I22" s="454"/>
      <c r="J22" s="454"/>
      <c r="K22" s="455"/>
      <c r="L22" s="58"/>
      <c r="N22" s="44"/>
      <c r="O22" s="44"/>
      <c r="P22" s="44"/>
      <c r="Q22" s="2"/>
      <c r="R22" s="2"/>
      <c r="S22" s="2"/>
      <c r="T22" s="2"/>
      <c r="U22" s="2"/>
      <c r="V22" s="2"/>
      <c r="W22" s="2"/>
      <c r="X22" s="2"/>
      <c r="Y22" s="2"/>
      <c r="Z22" s="2"/>
      <c r="AA22" s="2"/>
      <c r="AB22" s="2"/>
      <c r="AC22" s="2"/>
      <c r="AD22" s="2"/>
      <c r="AE22" s="2"/>
      <c r="AF22" s="2"/>
    </row>
    <row r="23" spans="1:32" ht="15" thickBot="1">
      <c r="A23" s="453" t="s">
        <v>110</v>
      </c>
      <c r="B23" s="57"/>
      <c r="C23" s="465">
        <v>0</v>
      </c>
      <c r="D23" s="466"/>
      <c r="E23" s="465">
        <v>0</v>
      </c>
      <c r="F23" s="466"/>
      <c r="G23" s="465">
        <v>0</v>
      </c>
      <c r="H23" s="466"/>
      <c r="I23" s="456"/>
      <c r="J23" s="454"/>
      <c r="K23" s="41">
        <f>SUM(C23:H23)</f>
        <v>0</v>
      </c>
      <c r="L23" s="2" t="s">
        <v>111</v>
      </c>
      <c r="P23" s="39"/>
      <c r="Q23" s="2"/>
      <c r="R23" s="2"/>
      <c r="S23" s="2"/>
      <c r="T23" s="2"/>
      <c r="U23" s="2"/>
      <c r="V23" s="2"/>
      <c r="W23" s="2"/>
      <c r="X23" s="2"/>
      <c r="Y23" s="2"/>
      <c r="Z23" s="2"/>
      <c r="AA23" s="2"/>
      <c r="AB23" s="2"/>
      <c r="AC23" s="2"/>
      <c r="AD23" s="2"/>
      <c r="AE23" s="2"/>
      <c r="AF23" s="2"/>
    </row>
    <row r="24" spans="1:32">
      <c r="A24" s="57"/>
      <c r="B24" s="57"/>
      <c r="C24" s="46"/>
      <c r="D24" s="46"/>
      <c r="E24" s="46"/>
      <c r="F24" s="46"/>
      <c r="G24" s="46"/>
      <c r="H24" s="46"/>
      <c r="I24" s="50"/>
      <c r="J24" s="50"/>
      <c r="K24" s="60" t="s">
        <v>105</v>
      </c>
      <c r="L24" s="20"/>
      <c r="M24" s="43"/>
      <c r="P24" s="39"/>
      <c r="Q24" s="2"/>
      <c r="R24" s="2"/>
      <c r="S24" s="2"/>
      <c r="T24" s="2"/>
      <c r="U24" s="2"/>
      <c r="V24" s="2"/>
      <c r="W24" s="2"/>
      <c r="X24" s="2"/>
      <c r="Y24" s="2"/>
      <c r="Z24" s="2"/>
      <c r="AA24" s="2"/>
      <c r="AB24" s="2"/>
      <c r="AC24" s="2"/>
      <c r="AD24" s="2"/>
      <c r="AE24" s="2"/>
      <c r="AF24" s="2"/>
    </row>
    <row r="25" spans="1:32">
      <c r="A25" s="2"/>
      <c r="B25" s="20"/>
      <c r="C25" s="2"/>
      <c r="D25" s="2"/>
      <c r="E25" s="2"/>
      <c r="F25" s="2"/>
      <c r="G25" s="2"/>
      <c r="H25" s="7"/>
      <c r="I25" s="2"/>
      <c r="J25" s="2"/>
      <c r="K25" s="2"/>
      <c r="L25" s="2"/>
      <c r="M25" s="2"/>
      <c r="N25" s="2"/>
      <c r="O25" s="2"/>
      <c r="P25" s="2"/>
      <c r="Q25" s="2"/>
      <c r="R25" s="2"/>
      <c r="S25" s="2"/>
      <c r="T25" s="2"/>
      <c r="U25" s="2"/>
      <c r="V25" s="2"/>
      <c r="W25" s="2"/>
      <c r="X25" s="2"/>
      <c r="Y25" s="2"/>
      <c r="Z25" s="2"/>
      <c r="AA25" s="2"/>
      <c r="AB25" s="2"/>
      <c r="AC25" s="2"/>
      <c r="AD25" s="2"/>
      <c r="AE25" s="2"/>
      <c r="AF25" s="2"/>
    </row>
    <row r="26" spans="1:32">
      <c r="A26" s="2"/>
      <c r="B26" s="20"/>
      <c r="C26" s="439" t="s">
        <v>72</v>
      </c>
      <c r="D26" s="440"/>
      <c r="E26" s="440"/>
      <c r="F26" s="440"/>
      <c r="G26" s="440"/>
      <c r="H26" s="441"/>
      <c r="I26" s="254" t="s">
        <v>73</v>
      </c>
      <c r="J26" s="255"/>
      <c r="K26" s="256"/>
      <c r="L26" s="52"/>
      <c r="M26" s="2"/>
      <c r="N26" s="2"/>
      <c r="O26" s="2"/>
      <c r="P26" s="2"/>
      <c r="Q26" s="2"/>
      <c r="R26" s="2"/>
      <c r="S26" s="2"/>
      <c r="T26" s="2"/>
      <c r="U26" s="2"/>
      <c r="V26" s="2"/>
      <c r="W26" s="2"/>
      <c r="X26" s="2"/>
      <c r="Y26" s="2"/>
      <c r="Z26" s="2"/>
      <c r="AA26" s="2"/>
      <c r="AB26" s="2"/>
      <c r="AC26" s="2"/>
      <c r="AD26" s="2"/>
      <c r="AE26" s="2"/>
      <c r="AF26" s="2"/>
    </row>
    <row r="27" spans="1:32" ht="15" thickBot="1">
      <c r="A27" s="2"/>
      <c r="B27" s="20"/>
      <c r="C27" s="457" t="s">
        <v>74</v>
      </c>
      <c r="D27" s="457"/>
      <c r="E27" s="457"/>
      <c r="F27" s="457"/>
      <c r="G27" s="457"/>
      <c r="H27" s="457"/>
      <c r="I27" s="37" t="s">
        <v>112</v>
      </c>
      <c r="J27" s="37"/>
      <c r="K27" s="37"/>
      <c r="L27" s="47"/>
      <c r="M27" s="2"/>
      <c r="N27" s="2"/>
      <c r="O27" s="2"/>
      <c r="P27" s="2"/>
      <c r="Q27" s="2"/>
      <c r="R27" s="2"/>
      <c r="S27" s="2"/>
      <c r="T27" s="2"/>
      <c r="U27" s="2"/>
      <c r="V27" s="2"/>
      <c r="W27" s="2"/>
      <c r="X27" s="2"/>
      <c r="Y27" s="2"/>
      <c r="Z27" s="2"/>
      <c r="AA27" s="2"/>
      <c r="AB27" s="2"/>
      <c r="AC27" s="2"/>
      <c r="AD27" s="2"/>
      <c r="AE27" s="2"/>
      <c r="AF27" s="2"/>
    </row>
    <row r="28" spans="1:32" ht="26.15" customHeight="1">
      <c r="A28" s="149" t="s">
        <v>113</v>
      </c>
      <c r="B28" s="177" t="s">
        <v>114</v>
      </c>
      <c r="C28" s="136" t="s">
        <v>115</v>
      </c>
      <c r="D28" s="140" t="s">
        <v>116</v>
      </c>
      <c r="E28" s="136" t="s">
        <v>117</v>
      </c>
      <c r="F28" s="140" t="s">
        <v>116</v>
      </c>
      <c r="G28" s="136" t="s">
        <v>118</v>
      </c>
      <c r="H28" s="140" t="s">
        <v>116</v>
      </c>
      <c r="I28" s="138" t="s">
        <v>119</v>
      </c>
      <c r="J28" s="139" t="s">
        <v>120</v>
      </c>
      <c r="K28" s="139" t="s">
        <v>121</v>
      </c>
      <c r="L28" s="51"/>
      <c r="M28" s="2"/>
      <c r="N28" s="2"/>
      <c r="O28" s="2"/>
      <c r="P28" s="2"/>
      <c r="Q28" s="2"/>
      <c r="R28" s="2"/>
      <c r="S28" s="2"/>
      <c r="T28" s="2"/>
      <c r="U28" s="2"/>
      <c r="V28" s="2"/>
      <c r="W28" s="2"/>
      <c r="X28" s="2"/>
      <c r="Y28" s="2"/>
      <c r="Z28" s="2"/>
      <c r="AA28" s="2"/>
      <c r="AB28" s="2"/>
      <c r="AC28" s="2"/>
      <c r="AD28" s="2"/>
      <c r="AE28" s="2"/>
      <c r="AF28" s="2"/>
    </row>
    <row r="29" spans="1:32">
      <c r="A29" s="150" t="s">
        <v>122</v>
      </c>
      <c r="B29" s="328">
        <v>0</v>
      </c>
      <c r="C29" s="322">
        <v>0</v>
      </c>
      <c r="D29" s="321">
        <v>0</v>
      </c>
      <c r="E29" s="322">
        <v>0</v>
      </c>
      <c r="F29" s="321">
        <v>0</v>
      </c>
      <c r="G29" s="322">
        <v>0</v>
      </c>
      <c r="H29" s="329">
        <v>0</v>
      </c>
      <c r="I29" s="141">
        <f>(B29*C29)*D29*13</f>
        <v>0</v>
      </c>
      <c r="J29" s="40">
        <f>(B29*E29)*F29*14</f>
        <v>0</v>
      </c>
      <c r="K29" s="40">
        <f>(B29*G29)*H29*11</f>
        <v>0</v>
      </c>
      <c r="L29" s="20"/>
      <c r="M29" s="2"/>
      <c r="N29" s="2"/>
      <c r="O29" s="2"/>
      <c r="P29" s="2"/>
      <c r="Q29" s="2"/>
      <c r="R29" s="2"/>
      <c r="S29" s="2"/>
      <c r="T29" s="2"/>
      <c r="U29" s="2"/>
      <c r="V29" s="2"/>
      <c r="W29" s="2"/>
      <c r="X29" s="2"/>
      <c r="Y29" s="2"/>
      <c r="Z29" s="2"/>
      <c r="AA29" s="2"/>
      <c r="AB29" s="2"/>
      <c r="AC29" s="2"/>
      <c r="AD29" s="2"/>
      <c r="AE29" s="2"/>
      <c r="AF29" s="2"/>
    </row>
    <row r="30" spans="1:32">
      <c r="A30" s="150" t="s">
        <v>86</v>
      </c>
      <c r="B30" s="328">
        <v>0</v>
      </c>
      <c r="C30" s="322">
        <v>0</v>
      </c>
      <c r="D30" s="321">
        <v>0</v>
      </c>
      <c r="E30" s="322">
        <v>0</v>
      </c>
      <c r="F30" s="321">
        <v>0</v>
      </c>
      <c r="G30" s="322">
        <v>0</v>
      </c>
      <c r="H30" s="329">
        <v>0</v>
      </c>
      <c r="I30" s="141">
        <f>(B30*C30)*D30*13</f>
        <v>0</v>
      </c>
      <c r="J30" s="40">
        <f>(B30*E30)*F30*14</f>
        <v>0</v>
      </c>
      <c r="K30" s="40">
        <f>(B30*G30)*H30*11</f>
        <v>0</v>
      </c>
      <c r="L30" s="20"/>
      <c r="M30" s="2"/>
      <c r="N30" s="2"/>
      <c r="O30" s="2"/>
      <c r="P30" s="2"/>
      <c r="Q30" s="2"/>
      <c r="R30" s="2"/>
      <c r="S30" s="2"/>
      <c r="T30" s="2"/>
      <c r="U30" s="2"/>
      <c r="V30" s="2"/>
      <c r="W30" s="2"/>
      <c r="X30" s="2"/>
      <c r="Y30" s="2"/>
      <c r="Z30" s="2"/>
      <c r="AA30" s="2"/>
      <c r="AB30" s="2"/>
      <c r="AC30" s="2"/>
      <c r="AD30" s="2"/>
      <c r="AE30" s="2"/>
      <c r="AF30" s="2"/>
    </row>
    <row r="31" spans="1:32">
      <c r="A31" s="150" t="s">
        <v>87</v>
      </c>
      <c r="B31" s="328">
        <v>0</v>
      </c>
      <c r="C31" s="322">
        <v>0</v>
      </c>
      <c r="D31" s="321">
        <v>0</v>
      </c>
      <c r="E31" s="322">
        <v>0</v>
      </c>
      <c r="F31" s="321">
        <v>0</v>
      </c>
      <c r="G31" s="322">
        <v>0</v>
      </c>
      <c r="H31" s="329">
        <v>0</v>
      </c>
      <c r="I31" s="141">
        <f>(B31*C31)*D31*13</f>
        <v>0</v>
      </c>
      <c r="J31" s="40">
        <f>(B31*E31)*F31*14</f>
        <v>0</v>
      </c>
      <c r="K31" s="40">
        <f>(B31*G31)*H31*11</f>
        <v>0</v>
      </c>
      <c r="L31" s="20"/>
      <c r="M31" s="2"/>
      <c r="N31" s="2"/>
      <c r="O31" s="2"/>
      <c r="P31" s="2"/>
      <c r="Q31" s="2"/>
      <c r="R31" s="2"/>
      <c r="S31" s="2"/>
      <c r="T31" s="2"/>
      <c r="U31" s="2"/>
      <c r="V31" s="2"/>
      <c r="W31" s="2"/>
      <c r="X31" s="2"/>
      <c r="Y31" s="2"/>
      <c r="Z31" s="2"/>
      <c r="AA31" s="2"/>
      <c r="AB31" s="2"/>
      <c r="AC31" s="2"/>
      <c r="AD31" s="2"/>
      <c r="AE31" s="2"/>
      <c r="AF31" s="2"/>
    </row>
    <row r="32" spans="1:32" ht="15" thickBot="1">
      <c r="A32" s="150" t="s">
        <v>88</v>
      </c>
      <c r="B32" s="330">
        <v>0</v>
      </c>
      <c r="C32" s="327">
        <v>0</v>
      </c>
      <c r="D32" s="326">
        <v>0</v>
      </c>
      <c r="E32" s="327">
        <v>0</v>
      </c>
      <c r="F32" s="326">
        <v>0</v>
      </c>
      <c r="G32" s="327">
        <v>0</v>
      </c>
      <c r="H32" s="331">
        <v>0</v>
      </c>
      <c r="I32" s="141">
        <f>(B32*C32)*D32*13</f>
        <v>0</v>
      </c>
      <c r="J32" s="40">
        <f>(B32*E32)*F32*14</f>
        <v>0</v>
      </c>
      <c r="K32" s="40">
        <f>(B32*G32)*H32*11</f>
        <v>0</v>
      </c>
      <c r="L32" s="20"/>
      <c r="M32" s="2"/>
      <c r="N32" s="2"/>
      <c r="O32" s="2"/>
      <c r="P32" s="2"/>
      <c r="Q32" s="2"/>
      <c r="R32" s="2"/>
      <c r="S32" s="2"/>
      <c r="T32" s="2"/>
      <c r="U32" s="2"/>
      <c r="V32" s="2"/>
      <c r="W32" s="2"/>
      <c r="X32" s="2"/>
      <c r="Y32" s="2"/>
      <c r="Z32" s="2"/>
      <c r="AA32" s="2"/>
      <c r="AB32" s="2"/>
      <c r="AC32" s="2"/>
      <c r="AD32" s="2"/>
      <c r="AE32" s="2"/>
      <c r="AF32" s="2"/>
    </row>
    <row r="33" spans="1:32" ht="15" thickBot="1">
      <c r="A33" s="2"/>
      <c r="B33" s="2"/>
      <c r="C33" s="7" t="s">
        <v>123</v>
      </c>
      <c r="D33" s="2"/>
      <c r="E33" s="2"/>
      <c r="F33" s="2"/>
      <c r="G33" s="2"/>
      <c r="H33" s="2"/>
      <c r="I33" s="42">
        <f>SUM(I29:I32)</f>
        <v>0</v>
      </c>
      <c r="J33" s="42">
        <f>SUM(J29:J32)</f>
        <v>0</v>
      </c>
      <c r="K33" s="42">
        <f>SUM(K29:K32)</f>
        <v>0</v>
      </c>
      <c r="N33" s="2"/>
      <c r="O33" s="2"/>
      <c r="P33" s="2"/>
      <c r="Q33" s="2"/>
      <c r="R33" s="2"/>
      <c r="S33" s="2"/>
      <c r="T33" s="2"/>
      <c r="U33" s="2"/>
      <c r="V33" s="2"/>
      <c r="W33" s="2"/>
      <c r="X33" s="2"/>
      <c r="Y33" s="2"/>
      <c r="Z33" s="2"/>
      <c r="AA33" s="2"/>
      <c r="AB33" s="2"/>
      <c r="AC33" s="2"/>
      <c r="AD33" s="2"/>
      <c r="AE33" s="2"/>
      <c r="AF33" s="2"/>
    </row>
    <row r="34" spans="1:32" ht="15.5" thickTop="1" thickBot="1">
      <c r="A34" s="2"/>
      <c r="B34" s="2"/>
      <c r="C34" s="7" t="s">
        <v>124</v>
      </c>
      <c r="D34" s="2"/>
      <c r="E34" s="2"/>
      <c r="F34" s="2"/>
      <c r="G34" s="2"/>
      <c r="H34" s="2"/>
      <c r="I34" s="461">
        <f>SUM(I33:K33)</f>
        <v>0</v>
      </c>
      <c r="J34" s="462"/>
      <c r="K34" s="462"/>
      <c r="L34" s="20"/>
      <c r="M34" s="43"/>
      <c r="N34" s="2"/>
      <c r="O34" s="2"/>
      <c r="P34" s="2"/>
      <c r="Q34" s="2"/>
      <c r="R34" s="2"/>
      <c r="S34" s="2"/>
      <c r="T34" s="2"/>
      <c r="U34" s="2"/>
      <c r="V34" s="2"/>
      <c r="W34" s="2"/>
      <c r="X34" s="2"/>
      <c r="Y34" s="2"/>
      <c r="Z34" s="2"/>
      <c r="AA34" s="2"/>
      <c r="AB34" s="2"/>
      <c r="AC34" s="2"/>
      <c r="AD34" s="2"/>
      <c r="AE34" s="2"/>
      <c r="AF34" s="2"/>
    </row>
    <row r="35" spans="1:32" ht="15" thickTop="1">
      <c r="A35" s="2"/>
      <c r="B35" s="2"/>
      <c r="C35" s="7"/>
      <c r="D35" s="2"/>
      <c r="E35" s="2"/>
      <c r="F35" s="2"/>
      <c r="G35" s="2"/>
      <c r="H35" s="2"/>
      <c r="I35" s="433" t="s">
        <v>105</v>
      </c>
      <c r="J35" s="433"/>
      <c r="K35" s="433"/>
      <c r="L35" s="20"/>
      <c r="M35" s="43"/>
      <c r="N35" s="2"/>
      <c r="O35" s="2"/>
      <c r="P35" s="2"/>
      <c r="Q35" s="2"/>
      <c r="R35" s="2"/>
      <c r="S35" s="2"/>
      <c r="T35" s="2"/>
      <c r="U35" s="2"/>
      <c r="V35" s="2"/>
      <c r="W35" s="2"/>
      <c r="X35" s="2"/>
      <c r="Y35" s="2"/>
      <c r="Z35" s="2"/>
      <c r="AA35" s="2"/>
      <c r="AB35" s="2"/>
      <c r="AC35" s="2"/>
      <c r="AD35" s="2"/>
      <c r="AE35" s="2"/>
      <c r="AF35" s="2"/>
    </row>
    <row r="36" spans="1:32">
      <c r="A36" s="2"/>
      <c r="B36" s="2"/>
      <c r="C36" s="7"/>
      <c r="D36" s="2"/>
      <c r="E36" s="2"/>
      <c r="F36" s="2"/>
      <c r="G36" s="2"/>
      <c r="H36" s="2"/>
      <c r="I36" s="70"/>
      <c r="J36" s="70"/>
      <c r="K36" s="70"/>
      <c r="L36" s="20"/>
      <c r="M36" s="43"/>
      <c r="N36" s="2"/>
      <c r="O36" s="2"/>
      <c r="P36" s="2"/>
      <c r="Q36" s="2"/>
      <c r="R36" s="2"/>
      <c r="S36" s="2"/>
      <c r="T36" s="2"/>
      <c r="U36" s="2"/>
      <c r="V36" s="2"/>
      <c r="W36" s="2"/>
      <c r="X36" s="2"/>
      <c r="Y36" s="2"/>
      <c r="Z36" s="2"/>
      <c r="AA36" s="2"/>
      <c r="AB36" s="2"/>
      <c r="AC36" s="2"/>
      <c r="AD36" s="2"/>
      <c r="AE36" s="2"/>
      <c r="AF36" s="2"/>
    </row>
    <row r="37" spans="1:32">
      <c r="A37" s="2"/>
      <c r="B37" s="2"/>
      <c r="C37" s="439" t="s">
        <v>72</v>
      </c>
      <c r="D37" s="440"/>
      <c r="E37" s="440"/>
      <c r="F37" s="440"/>
      <c r="G37" s="440"/>
      <c r="H37" s="441"/>
      <c r="I37" s="254" t="s">
        <v>73</v>
      </c>
      <c r="J37" s="255"/>
      <c r="K37" s="256"/>
      <c r="L37" s="20"/>
      <c r="M37" s="43"/>
      <c r="N37" s="2"/>
      <c r="O37" s="2"/>
      <c r="P37" s="2"/>
      <c r="Q37" s="2"/>
      <c r="R37" s="2"/>
      <c r="S37" s="2"/>
      <c r="T37" s="2"/>
      <c r="U37" s="2"/>
      <c r="V37" s="2"/>
      <c r="W37" s="2"/>
      <c r="X37" s="2"/>
      <c r="Y37" s="2"/>
      <c r="Z37" s="2"/>
      <c r="AA37" s="2"/>
      <c r="AB37" s="2"/>
      <c r="AC37" s="2"/>
      <c r="AD37" s="2"/>
      <c r="AE37" s="2"/>
      <c r="AF37" s="2"/>
    </row>
    <row r="38" spans="1:32" ht="15" thickBot="1">
      <c r="A38" s="2"/>
      <c r="B38" s="2"/>
      <c r="C38" s="458" t="s">
        <v>74</v>
      </c>
      <c r="D38" s="459"/>
      <c r="E38" s="459"/>
      <c r="F38" s="459"/>
      <c r="G38" s="459"/>
      <c r="H38" s="460"/>
      <c r="I38" s="260" t="s">
        <v>112</v>
      </c>
      <c r="J38" s="434"/>
      <c r="K38" s="435"/>
      <c r="L38" s="20"/>
      <c r="M38" s="43"/>
      <c r="N38" s="2"/>
      <c r="O38" s="2"/>
      <c r="P38" s="2"/>
      <c r="Q38" s="2"/>
      <c r="R38" s="2"/>
      <c r="S38" s="2"/>
      <c r="T38" s="2"/>
      <c r="U38" s="2"/>
      <c r="V38" s="2"/>
      <c r="W38" s="2"/>
      <c r="X38" s="2"/>
      <c r="Y38" s="2"/>
      <c r="Z38" s="2"/>
      <c r="AA38" s="2"/>
      <c r="AB38" s="2"/>
      <c r="AC38" s="2"/>
      <c r="AD38" s="2"/>
      <c r="AE38" s="2"/>
      <c r="AF38" s="2"/>
    </row>
    <row r="39" spans="1:32" ht="26.15" customHeight="1">
      <c r="A39" s="149" t="s">
        <v>125</v>
      </c>
      <c r="B39" s="176" t="s">
        <v>114</v>
      </c>
      <c r="C39" s="136" t="s">
        <v>115</v>
      </c>
      <c r="D39" s="140" t="s">
        <v>126</v>
      </c>
      <c r="E39" s="136" t="s">
        <v>117</v>
      </c>
      <c r="F39" s="140" t="s">
        <v>126</v>
      </c>
      <c r="G39" s="136" t="s">
        <v>118</v>
      </c>
      <c r="H39" s="140" t="s">
        <v>126</v>
      </c>
      <c r="I39" s="138" t="s">
        <v>127</v>
      </c>
      <c r="J39" s="139" t="s">
        <v>128</v>
      </c>
      <c r="K39" s="139" t="s">
        <v>129</v>
      </c>
      <c r="L39" s="20"/>
      <c r="M39" s="43"/>
      <c r="N39" s="2"/>
      <c r="O39" s="2"/>
      <c r="P39" s="2"/>
      <c r="Q39" s="2"/>
      <c r="R39" s="2"/>
      <c r="S39" s="2"/>
      <c r="T39" s="2"/>
      <c r="U39" s="2"/>
      <c r="V39" s="2"/>
      <c r="W39" s="2"/>
      <c r="X39" s="2"/>
      <c r="Y39" s="2"/>
      <c r="Z39" s="2"/>
      <c r="AA39" s="2"/>
      <c r="AB39" s="2"/>
      <c r="AC39" s="2"/>
      <c r="AD39" s="2"/>
      <c r="AE39" s="2"/>
      <c r="AF39" s="2"/>
    </row>
    <row r="40" spans="1:32">
      <c r="A40" s="150" t="s">
        <v>130</v>
      </c>
      <c r="B40" s="328">
        <v>0</v>
      </c>
      <c r="C40" s="322">
        <v>0</v>
      </c>
      <c r="D40" s="321">
        <v>0</v>
      </c>
      <c r="E40" s="322">
        <v>0</v>
      </c>
      <c r="F40" s="321">
        <v>0</v>
      </c>
      <c r="G40" s="322">
        <v>0</v>
      </c>
      <c r="H40" s="329">
        <v>0</v>
      </c>
      <c r="I40" s="141">
        <f>(B40*C40)*D40*13</f>
        <v>0</v>
      </c>
      <c r="J40" s="40">
        <f>(B40*E40)*F40*14</f>
        <v>0</v>
      </c>
      <c r="K40" s="40">
        <f>(B40*G40)*H40*11</f>
        <v>0</v>
      </c>
      <c r="L40" s="20"/>
      <c r="M40" s="43"/>
      <c r="N40" s="2"/>
      <c r="O40" s="2"/>
      <c r="P40" s="2"/>
      <c r="Q40" s="2"/>
      <c r="R40" s="2"/>
      <c r="S40" s="2"/>
      <c r="T40" s="2"/>
      <c r="U40" s="2"/>
      <c r="V40" s="2"/>
      <c r="W40" s="2"/>
      <c r="X40" s="2"/>
      <c r="Y40" s="2"/>
      <c r="Z40" s="2"/>
      <c r="AA40" s="2"/>
      <c r="AB40" s="2"/>
      <c r="AC40" s="2"/>
      <c r="AD40" s="2"/>
      <c r="AE40" s="2"/>
      <c r="AF40" s="2"/>
    </row>
    <row r="41" spans="1:32">
      <c r="A41" s="150" t="s">
        <v>131</v>
      </c>
      <c r="B41" s="328">
        <v>0</v>
      </c>
      <c r="C41" s="322">
        <v>0</v>
      </c>
      <c r="D41" s="321">
        <v>0</v>
      </c>
      <c r="E41" s="322">
        <v>0</v>
      </c>
      <c r="F41" s="321">
        <v>0</v>
      </c>
      <c r="G41" s="322">
        <v>0</v>
      </c>
      <c r="H41" s="329">
        <v>0</v>
      </c>
      <c r="I41" s="141">
        <f>(B41*C41)*D41*13</f>
        <v>0</v>
      </c>
      <c r="J41" s="40">
        <f>(B41*E41)*F41*14</f>
        <v>0</v>
      </c>
      <c r="K41" s="40">
        <f>(B41*G41)*H41*11</f>
        <v>0</v>
      </c>
      <c r="L41" s="20"/>
      <c r="M41" s="43"/>
      <c r="N41" s="2"/>
      <c r="O41" s="2"/>
      <c r="P41" s="2"/>
      <c r="Q41" s="2"/>
      <c r="R41" s="2"/>
      <c r="S41" s="2"/>
      <c r="T41" s="2"/>
      <c r="U41" s="2"/>
      <c r="V41" s="2"/>
      <c r="W41" s="2"/>
      <c r="X41" s="2"/>
      <c r="Y41" s="2"/>
      <c r="Z41" s="2"/>
      <c r="AA41" s="2"/>
      <c r="AB41" s="2"/>
      <c r="AC41" s="2"/>
      <c r="AD41" s="2"/>
      <c r="AE41" s="2"/>
      <c r="AF41" s="2"/>
    </row>
    <row r="42" spans="1:32">
      <c r="A42" s="150" t="s">
        <v>132</v>
      </c>
      <c r="B42" s="328">
        <v>0</v>
      </c>
      <c r="C42" s="322">
        <v>0</v>
      </c>
      <c r="D42" s="321">
        <v>0</v>
      </c>
      <c r="E42" s="322">
        <v>0</v>
      </c>
      <c r="F42" s="321">
        <v>0</v>
      </c>
      <c r="G42" s="322">
        <v>0</v>
      </c>
      <c r="H42" s="329">
        <v>0</v>
      </c>
      <c r="I42" s="141">
        <f>(B42*C42)*D42*13</f>
        <v>0</v>
      </c>
      <c r="J42" s="40">
        <f>(B42*E42)*F42*14</f>
        <v>0</v>
      </c>
      <c r="K42" s="40">
        <f>(B42*G42)*H42*11</f>
        <v>0</v>
      </c>
      <c r="L42" s="20"/>
      <c r="M42" s="43"/>
      <c r="N42" s="2"/>
      <c r="O42" s="2"/>
      <c r="P42" s="2"/>
      <c r="Q42" s="2"/>
      <c r="R42" s="2"/>
      <c r="S42" s="2"/>
      <c r="T42" s="2"/>
      <c r="U42" s="2"/>
      <c r="V42" s="2"/>
      <c r="W42" s="2"/>
      <c r="X42" s="2"/>
      <c r="Y42" s="2"/>
      <c r="Z42" s="2"/>
      <c r="AA42" s="2"/>
      <c r="AB42" s="2"/>
      <c r="AC42" s="2"/>
      <c r="AD42" s="2"/>
      <c r="AE42" s="2"/>
      <c r="AF42" s="2"/>
    </row>
    <row r="43" spans="1:32" ht="15" thickBot="1">
      <c r="A43" s="150" t="s">
        <v>133</v>
      </c>
      <c r="B43" s="330">
        <v>0</v>
      </c>
      <c r="C43" s="327">
        <v>0</v>
      </c>
      <c r="D43" s="326">
        <v>0</v>
      </c>
      <c r="E43" s="327">
        <v>0</v>
      </c>
      <c r="F43" s="326">
        <v>0</v>
      </c>
      <c r="G43" s="327">
        <v>0</v>
      </c>
      <c r="H43" s="331">
        <v>0</v>
      </c>
      <c r="I43" s="141">
        <f>(B43*C43)*D43*13</f>
        <v>0</v>
      </c>
      <c r="J43" s="40">
        <f>(B43*E43)*F43*14</f>
        <v>0</v>
      </c>
      <c r="K43" s="40">
        <f>(B43*G43)*H43*11</f>
        <v>0</v>
      </c>
      <c r="L43" s="20"/>
      <c r="M43" s="43"/>
      <c r="N43" s="2"/>
      <c r="O43" s="2"/>
      <c r="P43" s="2"/>
      <c r="Q43" s="2"/>
      <c r="R43" s="2"/>
      <c r="S43" s="2"/>
      <c r="T43" s="2"/>
      <c r="U43" s="2"/>
      <c r="V43" s="2"/>
      <c r="W43" s="2"/>
      <c r="X43" s="2"/>
      <c r="Y43" s="2"/>
      <c r="Z43" s="2"/>
      <c r="AA43" s="2"/>
      <c r="AB43" s="2"/>
      <c r="AC43" s="2"/>
      <c r="AD43" s="2"/>
      <c r="AE43" s="2"/>
      <c r="AF43" s="2"/>
    </row>
    <row r="44" spans="1:32" ht="15" thickBot="1">
      <c r="A44" s="2"/>
      <c r="B44" s="2"/>
      <c r="C44" s="7" t="s">
        <v>123</v>
      </c>
      <c r="D44" s="2"/>
      <c r="E44" s="2"/>
      <c r="F44" s="2"/>
      <c r="G44" s="2"/>
      <c r="H44" s="2"/>
      <c r="I44" s="42">
        <f>SUM(I40:I43)</f>
        <v>0</v>
      </c>
      <c r="J44" s="42">
        <f>SUM(J40:J43)</f>
        <v>0</v>
      </c>
      <c r="K44" s="42">
        <f>SUM(K40:K43)</f>
        <v>0</v>
      </c>
      <c r="L44" s="20"/>
      <c r="M44" s="43"/>
      <c r="N44" s="2"/>
      <c r="O44" s="2"/>
      <c r="P44" s="2"/>
      <c r="Q44" s="2"/>
      <c r="R44" s="2"/>
      <c r="S44" s="2"/>
      <c r="T44" s="2"/>
      <c r="U44" s="2"/>
      <c r="V44" s="2"/>
      <c r="W44" s="2"/>
      <c r="X44" s="2"/>
      <c r="Y44" s="2"/>
      <c r="Z44" s="2"/>
      <c r="AA44" s="2"/>
      <c r="AB44" s="2"/>
      <c r="AC44" s="2"/>
      <c r="AD44" s="2"/>
      <c r="AE44" s="2"/>
      <c r="AF44" s="2"/>
    </row>
    <row r="45" spans="1:32" ht="15.5" thickTop="1" thickBot="1">
      <c r="A45" s="2"/>
      <c r="B45" s="2"/>
      <c r="C45" s="7" t="s">
        <v>124</v>
      </c>
      <c r="D45" s="2"/>
      <c r="E45" s="2"/>
      <c r="F45" s="2"/>
      <c r="G45" s="2"/>
      <c r="H45" s="2"/>
      <c r="I45" s="432">
        <f>SUM(I44:K44)</f>
        <v>0</v>
      </c>
      <c r="J45" s="432"/>
      <c r="K45" s="432"/>
      <c r="L45" s="20"/>
      <c r="M45" s="43"/>
      <c r="N45" s="2"/>
      <c r="O45" s="2"/>
      <c r="P45" s="2"/>
      <c r="Q45" s="2"/>
      <c r="R45" s="2"/>
      <c r="S45" s="2"/>
      <c r="T45" s="2"/>
      <c r="U45" s="2"/>
      <c r="V45" s="2"/>
      <c r="W45" s="2"/>
      <c r="X45" s="2"/>
      <c r="Y45" s="2"/>
      <c r="Z45" s="2"/>
      <c r="AA45" s="2"/>
      <c r="AB45" s="2"/>
      <c r="AC45" s="2"/>
      <c r="AD45" s="2"/>
      <c r="AE45" s="2"/>
      <c r="AF45" s="2"/>
    </row>
    <row r="46" spans="1:32" ht="15" thickTop="1">
      <c r="A46" s="2"/>
      <c r="B46" s="2"/>
      <c r="C46" s="7"/>
      <c r="D46" s="2"/>
      <c r="E46" s="2"/>
      <c r="F46" s="2"/>
      <c r="G46" s="2"/>
      <c r="H46" s="2"/>
      <c r="I46" s="433" t="s">
        <v>105</v>
      </c>
      <c r="J46" s="433"/>
      <c r="K46" s="433"/>
      <c r="L46" s="20"/>
      <c r="M46" s="43"/>
      <c r="N46" s="2"/>
      <c r="O46" s="2"/>
      <c r="P46" s="2"/>
      <c r="Q46" s="2"/>
      <c r="R46" s="2"/>
      <c r="S46" s="2"/>
      <c r="T46" s="2"/>
      <c r="U46" s="2"/>
      <c r="V46" s="2"/>
      <c r="W46" s="2"/>
      <c r="X46" s="2"/>
      <c r="Y46" s="2"/>
      <c r="Z46" s="2"/>
      <c r="AA46" s="2"/>
      <c r="AB46" s="2"/>
      <c r="AC46" s="2"/>
      <c r="AD46" s="2"/>
      <c r="AE46" s="2"/>
      <c r="AF46" s="2"/>
    </row>
    <row r="47" spans="1:32">
      <c r="A47" s="2"/>
      <c r="B47" s="2"/>
      <c r="C47" s="7"/>
      <c r="D47" s="2"/>
      <c r="E47" s="2"/>
      <c r="F47" s="2"/>
      <c r="G47" s="2"/>
      <c r="H47" s="2"/>
      <c r="I47" s="70"/>
      <c r="J47" s="70"/>
      <c r="K47" s="70"/>
      <c r="L47" s="20"/>
      <c r="M47" s="43"/>
      <c r="N47" s="2"/>
      <c r="O47" s="2"/>
      <c r="P47" s="2"/>
      <c r="Q47" s="2"/>
      <c r="R47" s="2"/>
      <c r="S47" s="2"/>
      <c r="T47" s="2"/>
      <c r="U47" s="2"/>
      <c r="V47" s="2"/>
      <c r="W47" s="2"/>
      <c r="X47" s="2"/>
      <c r="Y47" s="2"/>
      <c r="Z47" s="2"/>
      <c r="AA47" s="2"/>
      <c r="AB47" s="2"/>
      <c r="AC47" s="2"/>
      <c r="AD47" s="2"/>
      <c r="AE47" s="2"/>
      <c r="AF47" s="2"/>
    </row>
    <row r="48" spans="1:32">
      <c r="A48" s="2"/>
      <c r="B48" s="2"/>
      <c r="C48" s="439" t="s">
        <v>72</v>
      </c>
      <c r="D48" s="440"/>
      <c r="E48" s="440"/>
      <c r="F48" s="440"/>
      <c r="G48" s="440"/>
      <c r="H48" s="441"/>
      <c r="I48" s="254" t="s">
        <v>73</v>
      </c>
      <c r="J48" s="255"/>
      <c r="K48" s="256"/>
      <c r="L48" s="20"/>
      <c r="M48" s="43"/>
      <c r="N48" s="2"/>
      <c r="O48" s="2"/>
      <c r="P48" s="2"/>
      <c r="Q48" s="2"/>
      <c r="R48" s="2"/>
      <c r="S48" s="2"/>
      <c r="T48" s="2"/>
      <c r="U48" s="2"/>
      <c r="V48" s="2"/>
      <c r="W48" s="2"/>
      <c r="X48" s="2"/>
      <c r="Y48" s="2"/>
      <c r="Z48" s="2"/>
      <c r="AA48" s="2"/>
      <c r="AB48" s="2"/>
      <c r="AC48" s="2"/>
      <c r="AD48" s="2"/>
      <c r="AE48" s="2"/>
      <c r="AF48" s="2"/>
    </row>
    <row r="49" spans="1:32" ht="15" thickBot="1">
      <c r="A49" s="2"/>
      <c r="B49" s="2"/>
      <c r="C49" s="458" t="s">
        <v>74</v>
      </c>
      <c r="D49" s="459"/>
      <c r="E49" s="459"/>
      <c r="F49" s="459"/>
      <c r="G49" s="459"/>
      <c r="H49" s="460"/>
      <c r="I49" s="260" t="s">
        <v>112</v>
      </c>
      <c r="J49" s="434"/>
      <c r="K49" s="435"/>
      <c r="L49" s="20"/>
      <c r="M49" s="43"/>
      <c r="N49" s="2"/>
      <c r="O49" s="2"/>
      <c r="P49" s="2"/>
      <c r="Q49" s="2"/>
      <c r="R49" s="2"/>
      <c r="S49" s="2"/>
      <c r="T49" s="2"/>
      <c r="U49" s="2"/>
      <c r="V49" s="2"/>
      <c r="W49" s="2"/>
      <c r="X49" s="2"/>
      <c r="Y49" s="2"/>
      <c r="Z49" s="2"/>
      <c r="AA49" s="2"/>
      <c r="AB49" s="2"/>
      <c r="AC49" s="2"/>
      <c r="AD49" s="2"/>
      <c r="AE49" s="2"/>
      <c r="AF49" s="2"/>
    </row>
    <row r="50" spans="1:32" ht="26.15" customHeight="1">
      <c r="A50" s="149" t="s">
        <v>134</v>
      </c>
      <c r="B50" s="176" t="s">
        <v>135</v>
      </c>
      <c r="C50" s="136" t="s">
        <v>115</v>
      </c>
      <c r="D50" s="140" t="s">
        <v>136</v>
      </c>
      <c r="E50" s="136" t="s">
        <v>117</v>
      </c>
      <c r="F50" s="140" t="s">
        <v>136</v>
      </c>
      <c r="G50" s="136" t="s">
        <v>118</v>
      </c>
      <c r="H50" s="140" t="s">
        <v>136</v>
      </c>
      <c r="I50" s="138" t="s">
        <v>137</v>
      </c>
      <c r="J50" s="139" t="s">
        <v>138</v>
      </c>
      <c r="K50" s="139" t="s">
        <v>139</v>
      </c>
      <c r="L50" s="20"/>
      <c r="M50" s="43"/>
      <c r="N50" s="2"/>
      <c r="O50" s="2"/>
      <c r="P50" s="2"/>
      <c r="Q50" s="2"/>
      <c r="R50" s="2"/>
      <c r="S50" s="2"/>
      <c r="T50" s="2"/>
      <c r="U50" s="2"/>
      <c r="V50" s="2"/>
      <c r="W50" s="2"/>
      <c r="X50" s="2"/>
      <c r="Y50" s="2"/>
      <c r="Z50" s="2"/>
      <c r="AA50" s="2"/>
      <c r="AB50" s="2"/>
      <c r="AC50" s="2"/>
      <c r="AD50" s="2"/>
      <c r="AE50" s="2"/>
      <c r="AF50" s="2"/>
    </row>
    <row r="51" spans="1:32">
      <c r="A51" s="150" t="s">
        <v>140</v>
      </c>
      <c r="B51" s="328">
        <v>0</v>
      </c>
      <c r="C51" s="322">
        <v>0</v>
      </c>
      <c r="D51" s="321">
        <v>0</v>
      </c>
      <c r="E51" s="322">
        <v>0</v>
      </c>
      <c r="F51" s="321">
        <v>0</v>
      </c>
      <c r="G51" s="322">
        <v>0</v>
      </c>
      <c r="H51" s="329">
        <v>0</v>
      </c>
      <c r="I51" s="141">
        <f>(B51*C51)*D51</f>
        <v>0</v>
      </c>
      <c r="J51" s="40">
        <f>(B51*E51)*F51</f>
        <v>0</v>
      </c>
      <c r="K51" s="40">
        <f>(B51*G51)*H51</f>
        <v>0</v>
      </c>
      <c r="L51" s="20"/>
      <c r="M51" s="43"/>
      <c r="N51" s="2"/>
      <c r="O51" s="2"/>
      <c r="P51" s="2"/>
      <c r="Q51" s="2"/>
      <c r="R51" s="2"/>
      <c r="S51" s="2"/>
      <c r="T51" s="2"/>
      <c r="U51" s="2"/>
      <c r="V51" s="2"/>
      <c r="W51" s="2"/>
      <c r="X51" s="2"/>
      <c r="Y51" s="2"/>
      <c r="Z51" s="2"/>
      <c r="AA51" s="2"/>
      <c r="AB51" s="2"/>
      <c r="AC51" s="2"/>
      <c r="AD51" s="2"/>
      <c r="AE51" s="2"/>
      <c r="AF51" s="2"/>
    </row>
    <row r="52" spans="1:32" ht="15" thickBot="1">
      <c r="A52" s="150" t="s">
        <v>141</v>
      </c>
      <c r="B52" s="330">
        <v>0</v>
      </c>
      <c r="C52" s="327">
        <v>0</v>
      </c>
      <c r="D52" s="326">
        <v>0</v>
      </c>
      <c r="E52" s="327">
        <v>0</v>
      </c>
      <c r="F52" s="326">
        <v>0</v>
      </c>
      <c r="G52" s="327">
        <v>0</v>
      </c>
      <c r="H52" s="331">
        <v>0</v>
      </c>
      <c r="I52" s="141">
        <f>(B52*C52)*D52</f>
        <v>0</v>
      </c>
      <c r="J52" s="40">
        <f>(B52*E52)*F52</f>
        <v>0</v>
      </c>
      <c r="K52" s="40">
        <f>(B52*G52)*H52</f>
        <v>0</v>
      </c>
      <c r="L52" s="20"/>
      <c r="M52" s="43"/>
      <c r="N52" s="2"/>
      <c r="O52" s="2"/>
      <c r="P52" s="2"/>
      <c r="Q52" s="2"/>
      <c r="R52" s="2"/>
      <c r="S52" s="2"/>
      <c r="T52" s="2"/>
      <c r="U52" s="2"/>
      <c r="V52" s="2"/>
      <c r="W52" s="2"/>
      <c r="X52" s="2"/>
      <c r="Y52" s="2"/>
      <c r="Z52" s="2"/>
      <c r="AA52" s="2"/>
      <c r="AB52" s="2"/>
      <c r="AC52" s="2"/>
      <c r="AD52" s="2"/>
      <c r="AE52" s="2"/>
      <c r="AF52" s="2"/>
    </row>
    <row r="53" spans="1:32" ht="15" thickBot="1">
      <c r="A53" s="2"/>
      <c r="B53" s="2"/>
      <c r="C53" s="7"/>
      <c r="D53" s="2"/>
      <c r="E53" s="2"/>
      <c r="F53" s="2"/>
      <c r="G53" s="2"/>
      <c r="H53" s="2"/>
      <c r="I53" s="42">
        <f>SUM(I51:I52)</f>
        <v>0</v>
      </c>
      <c r="J53" s="42">
        <f>SUM(J51:J52)</f>
        <v>0</v>
      </c>
      <c r="K53" s="42">
        <f>SUM(K51:K52)</f>
        <v>0</v>
      </c>
      <c r="L53" s="20"/>
      <c r="M53" s="43"/>
      <c r="N53" s="2"/>
      <c r="O53" s="2"/>
      <c r="P53" s="2"/>
      <c r="Q53" s="2"/>
      <c r="R53" s="2"/>
      <c r="S53" s="2"/>
      <c r="T53" s="2"/>
      <c r="U53" s="2"/>
      <c r="V53" s="2"/>
      <c r="W53" s="2"/>
      <c r="X53" s="2"/>
      <c r="Y53" s="2"/>
      <c r="Z53" s="2"/>
      <c r="AA53" s="2"/>
      <c r="AB53" s="2"/>
      <c r="AC53" s="2"/>
      <c r="AD53" s="2"/>
      <c r="AE53" s="2"/>
      <c r="AF53" s="2"/>
    </row>
    <row r="54" spans="1:32" ht="15.5" thickTop="1" thickBot="1">
      <c r="A54" s="2"/>
      <c r="B54" s="2"/>
      <c r="C54" s="7"/>
      <c r="D54" s="2"/>
      <c r="E54" s="2"/>
      <c r="F54" s="2"/>
      <c r="G54" s="2"/>
      <c r="H54" s="2"/>
      <c r="I54" s="432">
        <f>SUM(I53:K53)</f>
        <v>0</v>
      </c>
      <c r="J54" s="432"/>
      <c r="K54" s="432"/>
      <c r="L54" s="20"/>
      <c r="M54" s="43"/>
      <c r="N54" s="2"/>
      <c r="O54" s="2"/>
      <c r="P54" s="2"/>
      <c r="Q54" s="2"/>
      <c r="R54" s="2"/>
      <c r="S54" s="2"/>
      <c r="T54" s="2"/>
      <c r="U54" s="2"/>
      <c r="V54" s="2"/>
      <c r="W54" s="2"/>
      <c r="X54" s="2"/>
      <c r="Y54" s="2"/>
      <c r="Z54" s="2"/>
      <c r="AA54" s="2"/>
      <c r="AB54" s="2"/>
      <c r="AC54" s="2"/>
      <c r="AD54" s="2"/>
      <c r="AE54" s="2"/>
      <c r="AF54" s="2"/>
    </row>
    <row r="55" spans="1:32" ht="15" thickTop="1">
      <c r="A55" s="2"/>
      <c r="B55" s="2"/>
      <c r="C55" s="7"/>
      <c r="D55" s="2"/>
      <c r="E55" s="2"/>
      <c r="F55" s="2"/>
      <c r="G55" s="2"/>
      <c r="H55" s="2"/>
      <c r="I55" s="433" t="s">
        <v>105</v>
      </c>
      <c r="J55" s="433"/>
      <c r="K55" s="433"/>
      <c r="L55" s="20"/>
      <c r="M55" s="43"/>
      <c r="N55" s="2"/>
      <c r="O55" s="2"/>
      <c r="P55" s="2"/>
      <c r="Q55" s="2"/>
      <c r="R55" s="2"/>
      <c r="S55" s="2"/>
      <c r="T55" s="2"/>
      <c r="U55" s="2"/>
      <c r="V55" s="2"/>
      <c r="W55" s="2"/>
      <c r="X55" s="2"/>
      <c r="Y55" s="2"/>
      <c r="Z55" s="2"/>
      <c r="AA55" s="2"/>
      <c r="AB55" s="2"/>
      <c r="AC55" s="2"/>
      <c r="AD55" s="2"/>
      <c r="AE55" s="2"/>
      <c r="AF55" s="2"/>
    </row>
    <row r="56" spans="1:32">
      <c r="A56" s="2"/>
      <c r="B56" s="2"/>
      <c r="C56" s="7"/>
      <c r="D56" s="2"/>
      <c r="E56" s="2"/>
      <c r="F56" s="2"/>
      <c r="G56" s="2"/>
      <c r="H56" s="2"/>
      <c r="I56" s="72"/>
      <c r="J56" s="70"/>
      <c r="K56" s="70"/>
      <c r="L56" s="20"/>
      <c r="M56" s="43"/>
      <c r="N56" s="2"/>
      <c r="O56" s="2"/>
      <c r="P56" s="2"/>
      <c r="Q56" s="2"/>
      <c r="R56" s="2"/>
      <c r="S56" s="2"/>
      <c r="T56" s="2"/>
      <c r="U56" s="2"/>
      <c r="V56" s="2"/>
      <c r="W56" s="2"/>
      <c r="X56" s="2"/>
      <c r="Y56" s="2"/>
      <c r="Z56" s="2"/>
      <c r="AA56" s="2"/>
      <c r="AB56" s="2"/>
      <c r="AC56" s="2"/>
      <c r="AD56" s="2"/>
      <c r="AE56" s="2"/>
      <c r="AF56" s="2"/>
    </row>
    <row r="57" spans="1:32" ht="15" thickBot="1">
      <c r="A57" s="397" t="s">
        <v>142</v>
      </c>
      <c r="B57" s="151"/>
      <c r="C57" s="7"/>
      <c r="D57" s="2"/>
      <c r="E57" s="2"/>
      <c r="F57" s="2"/>
      <c r="G57" s="2"/>
      <c r="H57" s="2"/>
      <c r="L57" s="2"/>
      <c r="M57" s="2"/>
      <c r="N57" s="2"/>
      <c r="O57" s="2"/>
      <c r="P57" s="2"/>
      <c r="Q57" s="2"/>
      <c r="R57" s="2"/>
      <c r="S57" s="2"/>
      <c r="T57" s="2"/>
      <c r="U57" s="2"/>
      <c r="V57" s="2"/>
      <c r="W57" s="2"/>
      <c r="X57" s="2"/>
      <c r="Y57" s="2"/>
      <c r="Z57" s="2"/>
      <c r="AA57" s="2"/>
      <c r="AB57" s="2"/>
      <c r="AC57" s="2"/>
      <c r="AD57" s="2"/>
      <c r="AE57" s="2"/>
      <c r="AF57" s="2"/>
    </row>
    <row r="58" spans="1:32" ht="26.15" customHeight="1">
      <c r="A58" s="149" t="s">
        <v>143</v>
      </c>
      <c r="B58" s="152" t="s">
        <v>144</v>
      </c>
      <c r="C58" s="2"/>
      <c r="D58" s="2"/>
      <c r="E58" s="2"/>
      <c r="F58" s="24"/>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c r="A59" s="150" t="s">
        <v>145</v>
      </c>
      <c r="B59" s="328">
        <v>0</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c r="A60" s="150" t="s">
        <v>146</v>
      </c>
      <c r="B60" s="328">
        <v>0</v>
      </c>
      <c r="C60" s="70" t="s">
        <v>147</v>
      </c>
      <c r="D60" s="70"/>
      <c r="E60" s="70"/>
      <c r="F60" s="70"/>
      <c r="G60" s="43"/>
      <c r="H60" s="2"/>
      <c r="I60" s="2"/>
      <c r="J60" s="2"/>
      <c r="K60" s="2"/>
      <c r="L60" s="2"/>
      <c r="M60" s="2"/>
      <c r="N60" s="2"/>
      <c r="O60" s="2"/>
      <c r="P60" s="2"/>
      <c r="Q60" s="2"/>
      <c r="R60" s="2"/>
      <c r="S60" s="2"/>
      <c r="T60" s="2"/>
      <c r="U60" s="2"/>
      <c r="V60" s="2"/>
      <c r="W60" s="2"/>
      <c r="X60" s="2"/>
      <c r="Y60" s="2"/>
      <c r="Z60" s="2"/>
      <c r="AA60" s="2"/>
      <c r="AB60" s="2"/>
      <c r="AC60" s="2"/>
      <c r="AD60" s="2"/>
      <c r="AE60" s="2"/>
      <c r="AF60" s="2"/>
    </row>
    <row r="61" spans="1:32">
      <c r="A61" s="150" t="s">
        <v>148</v>
      </c>
      <c r="B61" s="328">
        <v>0</v>
      </c>
      <c r="C61" s="70"/>
      <c r="D61" s="70"/>
      <c r="E61" s="70"/>
      <c r="F61" s="70"/>
      <c r="G61" s="43"/>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15" thickBot="1">
      <c r="A62" s="150" t="s">
        <v>149</v>
      </c>
      <c r="B62" s="330">
        <v>0</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5.5">
      <c r="A65" s="61" t="s">
        <v>150</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c r="A66" s="65" t="s">
        <v>151</v>
      </c>
      <c r="B66" s="45"/>
      <c r="C66" s="38"/>
      <c r="D66" s="38"/>
      <c r="E66" s="38"/>
      <c r="F66" s="38"/>
      <c r="G66" s="38"/>
      <c r="H66" s="38"/>
      <c r="I66" s="7"/>
      <c r="J66" s="7"/>
      <c r="K66" s="7"/>
      <c r="L66" s="7"/>
      <c r="M66" s="2"/>
      <c r="N66" s="2"/>
      <c r="O66" s="2"/>
      <c r="P66" s="2"/>
      <c r="Q66" s="2"/>
      <c r="R66" s="2"/>
      <c r="S66" s="2"/>
      <c r="T66" s="2"/>
      <c r="U66" s="2"/>
      <c r="V66" s="2"/>
      <c r="W66" s="2"/>
      <c r="X66" s="2"/>
      <c r="Y66" s="2"/>
      <c r="Z66" s="2"/>
      <c r="AA66" s="2"/>
      <c r="AB66" s="2"/>
      <c r="AC66" s="2"/>
      <c r="AD66" s="2"/>
      <c r="AE66" s="2"/>
      <c r="AF66" s="2"/>
    </row>
    <row r="67" spans="1:32">
      <c r="A67" s="2"/>
      <c r="B67" s="45"/>
      <c r="C67" s="38"/>
      <c r="D67" s="38"/>
      <c r="E67" s="38"/>
      <c r="F67" s="38"/>
      <c r="G67" s="38"/>
      <c r="H67" s="38"/>
      <c r="I67" s="7"/>
      <c r="J67" s="7"/>
      <c r="K67" s="7"/>
      <c r="L67" s="7"/>
      <c r="M67" s="2"/>
      <c r="N67" s="2"/>
      <c r="O67" s="2"/>
      <c r="P67" s="2"/>
      <c r="Q67" s="2"/>
      <c r="R67" s="2"/>
      <c r="S67" s="2"/>
      <c r="T67" s="2"/>
      <c r="U67" s="2"/>
      <c r="V67" s="2"/>
      <c r="W67" s="2"/>
      <c r="X67" s="2"/>
      <c r="Y67" s="2"/>
      <c r="Z67" s="2"/>
      <c r="AA67" s="2"/>
      <c r="AB67" s="2"/>
      <c r="AC67" s="2"/>
      <c r="AD67" s="2"/>
      <c r="AE67" s="2"/>
      <c r="AF67" s="2"/>
    </row>
    <row r="68" spans="1:32" ht="15" thickBot="1">
      <c r="A68" s="2"/>
      <c r="B68" s="45"/>
      <c r="C68" s="426" t="s">
        <v>152</v>
      </c>
      <c r="D68" s="427"/>
      <c r="E68" s="427"/>
      <c r="F68" s="427"/>
      <c r="G68" s="427"/>
      <c r="H68" s="427"/>
      <c r="I68" s="429" t="s">
        <v>153</v>
      </c>
      <c r="J68" s="430"/>
      <c r="K68" s="431"/>
      <c r="L68" s="66"/>
      <c r="M68" s="2"/>
      <c r="N68" s="2"/>
      <c r="O68" s="2"/>
      <c r="P68" s="2"/>
      <c r="Q68" s="2"/>
      <c r="R68" s="2"/>
      <c r="S68" s="2"/>
      <c r="T68" s="2"/>
      <c r="U68" s="2"/>
      <c r="V68" s="2"/>
      <c r="W68" s="2"/>
      <c r="X68" s="2"/>
      <c r="Y68" s="2"/>
      <c r="Z68" s="2"/>
      <c r="AA68" s="2"/>
      <c r="AB68" s="2"/>
      <c r="AC68" s="2"/>
      <c r="AD68" s="2"/>
      <c r="AE68" s="2"/>
      <c r="AF68" s="2"/>
    </row>
    <row r="69" spans="1:32">
      <c r="A69" s="447" t="s">
        <v>77</v>
      </c>
      <c r="B69" s="448"/>
      <c r="C69" s="445" t="s">
        <v>154</v>
      </c>
      <c r="D69" s="446"/>
      <c r="E69" s="445" t="s">
        <v>155</v>
      </c>
      <c r="F69" s="446"/>
      <c r="G69" s="445" t="s">
        <v>156</v>
      </c>
      <c r="H69" s="446"/>
      <c r="I69" s="87" t="s">
        <v>154</v>
      </c>
      <c r="J69" s="142" t="s">
        <v>155</v>
      </c>
      <c r="K69" s="142" t="s">
        <v>156</v>
      </c>
      <c r="L69" s="39"/>
      <c r="M69" s="2"/>
      <c r="N69" s="2"/>
      <c r="O69" s="2"/>
      <c r="P69" s="2"/>
      <c r="Q69" s="2"/>
      <c r="R69" s="2"/>
      <c r="S69" s="2"/>
      <c r="T69" s="2"/>
      <c r="U69" s="2"/>
      <c r="V69" s="2"/>
      <c r="W69" s="2"/>
      <c r="X69" s="2"/>
      <c r="Y69" s="2"/>
      <c r="Z69" s="2"/>
      <c r="AA69" s="2"/>
      <c r="AB69" s="2"/>
      <c r="AC69" s="2"/>
      <c r="AD69" s="2"/>
      <c r="AE69" s="2"/>
      <c r="AF69" s="2"/>
    </row>
    <row r="70" spans="1:32" ht="34.5">
      <c r="A70" s="449"/>
      <c r="B70" s="450"/>
      <c r="C70" s="145" t="s">
        <v>157</v>
      </c>
      <c r="D70" s="146" t="s">
        <v>158</v>
      </c>
      <c r="E70" s="145" t="s">
        <v>157</v>
      </c>
      <c r="F70" s="146" t="s">
        <v>158</v>
      </c>
      <c r="G70" s="145" t="s">
        <v>157</v>
      </c>
      <c r="H70" s="146" t="s">
        <v>158</v>
      </c>
      <c r="I70" s="144" t="s">
        <v>159</v>
      </c>
      <c r="J70" s="143" t="s">
        <v>159</v>
      </c>
      <c r="K70" s="143" t="s">
        <v>159</v>
      </c>
      <c r="L70" s="67"/>
      <c r="M70" s="2"/>
      <c r="N70" s="2"/>
      <c r="O70" s="2"/>
      <c r="P70" s="2"/>
      <c r="Q70" s="2"/>
      <c r="R70" s="2"/>
      <c r="S70" s="2"/>
      <c r="T70" s="2"/>
      <c r="U70" s="2"/>
      <c r="V70" s="2"/>
      <c r="W70" s="2"/>
      <c r="X70" s="2"/>
      <c r="Y70" s="2"/>
      <c r="Z70" s="2"/>
      <c r="AA70" s="2"/>
      <c r="AB70" s="2"/>
      <c r="AC70" s="2"/>
      <c r="AD70" s="2"/>
      <c r="AE70" s="2"/>
      <c r="AF70" s="2"/>
    </row>
    <row r="71" spans="1:32">
      <c r="A71" s="442" t="s">
        <v>86</v>
      </c>
      <c r="B71" s="443"/>
      <c r="C71" s="332">
        <v>0</v>
      </c>
      <c r="D71" s="333">
        <v>0</v>
      </c>
      <c r="E71" s="332">
        <v>0</v>
      </c>
      <c r="F71" s="333">
        <v>0</v>
      </c>
      <c r="G71" s="332">
        <v>0</v>
      </c>
      <c r="H71" s="333">
        <v>0</v>
      </c>
      <c r="I71" s="147" t="e">
        <f>D71/C71</f>
        <v>#DIV/0!</v>
      </c>
      <c r="J71" s="48" t="e">
        <f>F71/E71</f>
        <v>#DIV/0!</v>
      </c>
      <c r="K71" s="48" t="e">
        <f>H71/G71</f>
        <v>#DIV/0!</v>
      </c>
      <c r="L71" s="68"/>
      <c r="N71" s="2"/>
      <c r="O71" s="2"/>
      <c r="P71" s="2"/>
      <c r="Q71" s="2"/>
      <c r="R71" s="2"/>
      <c r="S71" s="2"/>
      <c r="T71" s="2"/>
      <c r="U71" s="2"/>
      <c r="V71" s="2"/>
      <c r="W71" s="2"/>
      <c r="X71" s="2"/>
      <c r="Y71" s="2"/>
      <c r="Z71" s="2"/>
      <c r="AA71" s="2"/>
      <c r="AB71" s="2"/>
      <c r="AC71" s="2"/>
      <c r="AD71" s="2"/>
      <c r="AE71" s="2"/>
      <c r="AF71" s="2"/>
    </row>
    <row r="72" spans="1:32">
      <c r="A72" s="442" t="s">
        <v>87</v>
      </c>
      <c r="B72" s="443"/>
      <c r="C72" s="332">
        <v>0</v>
      </c>
      <c r="D72" s="333">
        <v>0</v>
      </c>
      <c r="E72" s="332">
        <v>0</v>
      </c>
      <c r="F72" s="333">
        <v>0</v>
      </c>
      <c r="G72" s="332">
        <v>0</v>
      </c>
      <c r="H72" s="333">
        <v>0</v>
      </c>
      <c r="I72" s="147" t="e">
        <f>D72/C72</f>
        <v>#DIV/0!</v>
      </c>
      <c r="J72" s="48" t="e">
        <f>F72/E72</f>
        <v>#DIV/0!</v>
      </c>
      <c r="K72" s="48" t="e">
        <f>H72/G72</f>
        <v>#DIV/0!</v>
      </c>
      <c r="L72" s="68"/>
      <c r="M72" s="2"/>
      <c r="N72" s="2"/>
      <c r="O72" s="2"/>
      <c r="P72" s="2"/>
      <c r="Q72" s="2"/>
      <c r="R72" s="2"/>
      <c r="S72" s="2"/>
      <c r="T72" s="2"/>
      <c r="U72" s="2"/>
      <c r="V72" s="2"/>
      <c r="W72" s="2"/>
      <c r="X72" s="2"/>
      <c r="Y72" s="2"/>
      <c r="Z72" s="2"/>
      <c r="AA72" s="2"/>
      <c r="AB72" s="2"/>
      <c r="AC72" s="2"/>
      <c r="AD72" s="2"/>
      <c r="AE72" s="2"/>
      <c r="AF72" s="2"/>
    </row>
    <row r="73" spans="1:32">
      <c r="A73" s="442" t="s">
        <v>88</v>
      </c>
      <c r="B73" s="443"/>
      <c r="C73" s="332">
        <v>0</v>
      </c>
      <c r="D73" s="333">
        <v>0</v>
      </c>
      <c r="E73" s="332">
        <v>0</v>
      </c>
      <c r="F73" s="333">
        <v>0</v>
      </c>
      <c r="G73" s="332">
        <v>0</v>
      </c>
      <c r="H73" s="333">
        <v>0</v>
      </c>
      <c r="I73" s="147" t="e">
        <f>D73/C73</f>
        <v>#DIV/0!</v>
      </c>
      <c r="J73" s="48" t="e">
        <f>F73/E73</f>
        <v>#DIV/0!</v>
      </c>
      <c r="K73" s="48" t="e">
        <f>H73/G73</f>
        <v>#DIV/0!</v>
      </c>
      <c r="L73" s="68"/>
      <c r="M73" s="2"/>
      <c r="N73" s="2"/>
      <c r="O73" s="2"/>
      <c r="P73" s="2"/>
      <c r="Q73" s="2"/>
      <c r="R73" s="2"/>
      <c r="S73" s="2"/>
      <c r="T73" s="2"/>
      <c r="U73" s="2"/>
      <c r="V73" s="2"/>
      <c r="W73" s="2"/>
      <c r="X73" s="2"/>
      <c r="Y73" s="2"/>
      <c r="Z73" s="2"/>
      <c r="AA73" s="2"/>
      <c r="AB73" s="2"/>
      <c r="AC73" s="2"/>
      <c r="AD73" s="2"/>
      <c r="AE73" s="2"/>
      <c r="AF73" s="2"/>
    </row>
    <row r="74" spans="1:32">
      <c r="A74" s="442" t="s">
        <v>89</v>
      </c>
      <c r="B74" s="443"/>
      <c r="C74" s="332">
        <v>0</v>
      </c>
      <c r="D74" s="333">
        <v>0</v>
      </c>
      <c r="E74" s="332">
        <v>0</v>
      </c>
      <c r="F74" s="333">
        <v>0</v>
      </c>
      <c r="G74" s="332">
        <v>0</v>
      </c>
      <c r="H74" s="333">
        <v>0</v>
      </c>
      <c r="I74" s="147" t="e">
        <f>D74/C74</f>
        <v>#DIV/0!</v>
      </c>
      <c r="J74" s="48" t="e">
        <f>F74/E74</f>
        <v>#DIV/0!</v>
      </c>
      <c r="K74" s="48" t="e">
        <f>H74/G74</f>
        <v>#DIV/0!</v>
      </c>
      <c r="L74" s="68"/>
      <c r="M74" s="2"/>
      <c r="N74" s="2"/>
      <c r="O74" s="2"/>
      <c r="P74" s="2"/>
      <c r="Q74" s="2"/>
      <c r="R74" s="2"/>
      <c r="S74" s="2"/>
      <c r="T74" s="2"/>
      <c r="U74" s="2"/>
      <c r="V74" s="2"/>
      <c r="W74" s="2"/>
      <c r="X74" s="2"/>
      <c r="Y74" s="2"/>
      <c r="Z74" s="2"/>
      <c r="AA74" s="2"/>
      <c r="AB74" s="2"/>
      <c r="AC74" s="2"/>
      <c r="AD74" s="2"/>
      <c r="AE74" s="2"/>
      <c r="AF74" s="2"/>
    </row>
    <row r="75" spans="1:32">
      <c r="A75" s="442" t="s">
        <v>91</v>
      </c>
      <c r="B75" s="443"/>
      <c r="C75" s="332">
        <v>0</v>
      </c>
      <c r="D75" s="333">
        <v>0</v>
      </c>
      <c r="E75" s="332">
        <v>0</v>
      </c>
      <c r="F75" s="333">
        <v>0</v>
      </c>
      <c r="G75" s="332">
        <v>0</v>
      </c>
      <c r="H75" s="333">
        <v>0</v>
      </c>
      <c r="I75" s="147" t="e">
        <f>D75/C75</f>
        <v>#DIV/0!</v>
      </c>
      <c r="J75" s="48" t="e">
        <f>F75/E75</f>
        <v>#DIV/0!</v>
      </c>
      <c r="K75" s="48" t="e">
        <f>H75/G75</f>
        <v>#DIV/0!</v>
      </c>
      <c r="L75" s="68"/>
      <c r="M75" s="2"/>
      <c r="N75" s="2"/>
      <c r="O75" s="2"/>
      <c r="P75" s="2"/>
      <c r="Q75" s="2"/>
      <c r="R75" s="2"/>
      <c r="S75" s="2"/>
      <c r="T75" s="2"/>
      <c r="U75" s="2"/>
      <c r="V75" s="2"/>
      <c r="W75" s="2"/>
      <c r="X75" s="2"/>
      <c r="Y75" s="2"/>
      <c r="Z75" s="2"/>
      <c r="AA75" s="2"/>
      <c r="AB75" s="2"/>
      <c r="AC75" s="2"/>
      <c r="AD75" s="2"/>
      <c r="AE75" s="2"/>
      <c r="AF75" s="2"/>
    </row>
    <row r="76" spans="1:32">
      <c r="A76" s="442" t="s">
        <v>93</v>
      </c>
      <c r="B76" s="443"/>
      <c r="C76" s="332">
        <v>0</v>
      </c>
      <c r="D76" s="333">
        <v>0</v>
      </c>
      <c r="E76" s="332">
        <v>0</v>
      </c>
      <c r="F76" s="333">
        <v>0</v>
      </c>
      <c r="G76" s="332">
        <v>0</v>
      </c>
      <c r="H76" s="333">
        <v>0</v>
      </c>
      <c r="I76" s="147" t="e">
        <f>D76/C76</f>
        <v>#DIV/0!</v>
      </c>
      <c r="J76" s="48" t="e">
        <f>F76/E76</f>
        <v>#DIV/0!</v>
      </c>
      <c r="K76" s="48" t="e">
        <f>H76/G76</f>
        <v>#DIV/0!</v>
      </c>
      <c r="L76" s="68"/>
      <c r="M76" s="2"/>
      <c r="N76" s="2"/>
      <c r="O76" s="2"/>
      <c r="P76" s="2"/>
      <c r="Q76" s="2"/>
      <c r="R76" s="2"/>
      <c r="S76" s="2"/>
      <c r="T76" s="2"/>
      <c r="U76" s="2"/>
      <c r="V76" s="2"/>
      <c r="W76" s="2"/>
      <c r="X76" s="2"/>
      <c r="Y76" s="2"/>
      <c r="Z76" s="2"/>
      <c r="AA76" s="2"/>
      <c r="AB76" s="2"/>
      <c r="AC76" s="2"/>
      <c r="AD76" s="2"/>
      <c r="AE76" s="2"/>
      <c r="AF76" s="2"/>
    </row>
    <row r="77" spans="1:32">
      <c r="A77" s="442" t="s">
        <v>94</v>
      </c>
      <c r="B77" s="443"/>
      <c r="C77" s="332">
        <v>0</v>
      </c>
      <c r="D77" s="333">
        <v>0</v>
      </c>
      <c r="E77" s="332">
        <v>0</v>
      </c>
      <c r="F77" s="333">
        <v>0</v>
      </c>
      <c r="G77" s="332">
        <v>0</v>
      </c>
      <c r="H77" s="333">
        <v>0</v>
      </c>
      <c r="I77" s="147" t="e">
        <f>D77/C77</f>
        <v>#DIV/0!</v>
      </c>
      <c r="J77" s="48" t="e">
        <f>F77/E77</f>
        <v>#DIV/0!</v>
      </c>
      <c r="K77" s="48" t="e">
        <f>H77/G77</f>
        <v>#DIV/0!</v>
      </c>
      <c r="L77" s="68"/>
      <c r="M77" s="2"/>
      <c r="N77" s="2"/>
      <c r="O77" s="2"/>
      <c r="P77" s="2"/>
      <c r="Q77" s="2"/>
      <c r="R77" s="2"/>
      <c r="S77" s="2"/>
      <c r="T77" s="2"/>
      <c r="U77" s="2"/>
      <c r="V77" s="2"/>
      <c r="W77" s="2"/>
      <c r="X77" s="2"/>
      <c r="Y77" s="2"/>
      <c r="Z77" s="2"/>
      <c r="AA77" s="2"/>
      <c r="AB77" s="2"/>
      <c r="AC77" s="2"/>
      <c r="AD77" s="2"/>
      <c r="AE77" s="2"/>
      <c r="AF77" s="2"/>
    </row>
    <row r="78" spans="1:32">
      <c r="A78" s="442" t="s">
        <v>95</v>
      </c>
      <c r="B78" s="443"/>
      <c r="C78" s="332">
        <v>0</v>
      </c>
      <c r="D78" s="333">
        <v>0</v>
      </c>
      <c r="E78" s="332">
        <v>0</v>
      </c>
      <c r="F78" s="333">
        <v>0</v>
      </c>
      <c r="G78" s="332">
        <v>0</v>
      </c>
      <c r="H78" s="333">
        <v>0</v>
      </c>
      <c r="I78" s="147" t="e">
        <f>D78/C78</f>
        <v>#DIV/0!</v>
      </c>
      <c r="J78" s="48" t="e">
        <f>F78/E78</f>
        <v>#DIV/0!</v>
      </c>
      <c r="K78" s="48" t="e">
        <f>H78/G78</f>
        <v>#DIV/0!</v>
      </c>
      <c r="L78" s="68"/>
      <c r="M78" s="2"/>
      <c r="N78" s="2"/>
      <c r="O78" s="2"/>
      <c r="P78" s="2"/>
      <c r="Q78" s="2"/>
      <c r="R78" s="2"/>
      <c r="S78" s="2"/>
      <c r="T78" s="2"/>
      <c r="U78" s="2"/>
      <c r="V78" s="2"/>
      <c r="W78" s="2"/>
      <c r="X78" s="2"/>
      <c r="Y78" s="2"/>
      <c r="Z78" s="2"/>
      <c r="AA78" s="2"/>
      <c r="AB78" s="2"/>
      <c r="AC78" s="2"/>
      <c r="AD78" s="2"/>
      <c r="AE78" s="2"/>
      <c r="AF78" s="2"/>
    </row>
    <row r="79" spans="1:32">
      <c r="A79" s="443" t="s">
        <v>96</v>
      </c>
      <c r="B79" s="444"/>
      <c r="C79" s="332">
        <v>0</v>
      </c>
      <c r="D79" s="333">
        <v>0</v>
      </c>
      <c r="E79" s="332">
        <v>0</v>
      </c>
      <c r="F79" s="333">
        <v>0</v>
      </c>
      <c r="G79" s="332">
        <v>0</v>
      </c>
      <c r="H79" s="333">
        <v>0</v>
      </c>
      <c r="I79" s="147" t="e">
        <f>D79/C79</f>
        <v>#DIV/0!</v>
      </c>
      <c r="J79" s="48" t="e">
        <f>F79/E79</f>
        <v>#DIV/0!</v>
      </c>
      <c r="K79" s="48" t="e">
        <f>H79/G79</f>
        <v>#DIV/0!</v>
      </c>
      <c r="L79" s="68"/>
      <c r="M79" s="2"/>
      <c r="N79" s="2"/>
      <c r="O79" s="2"/>
      <c r="P79" s="2"/>
      <c r="Q79" s="2"/>
      <c r="R79" s="2"/>
      <c r="S79" s="2"/>
      <c r="T79" s="2"/>
      <c r="U79" s="2"/>
      <c r="V79" s="2"/>
      <c r="W79" s="2"/>
      <c r="X79" s="2"/>
      <c r="Y79" s="2"/>
      <c r="Z79" s="2"/>
      <c r="AA79" s="2"/>
      <c r="AB79" s="2"/>
      <c r="AC79" s="2"/>
      <c r="AD79" s="2"/>
      <c r="AE79" s="2"/>
      <c r="AF79" s="2"/>
    </row>
    <row r="80" spans="1:32">
      <c r="A80" s="442" t="s">
        <v>99</v>
      </c>
      <c r="B80" s="443"/>
      <c r="C80" s="332">
        <v>0</v>
      </c>
      <c r="D80" s="333">
        <v>0</v>
      </c>
      <c r="E80" s="332">
        <v>0</v>
      </c>
      <c r="F80" s="333">
        <v>0</v>
      </c>
      <c r="G80" s="332">
        <v>0</v>
      </c>
      <c r="H80" s="333">
        <v>0</v>
      </c>
      <c r="I80" s="147" t="e">
        <f>D80/C80</f>
        <v>#DIV/0!</v>
      </c>
      <c r="J80" s="48" t="e">
        <f>F80/E80</f>
        <v>#DIV/0!</v>
      </c>
      <c r="K80" s="48" t="e">
        <f>H80/G80</f>
        <v>#DIV/0!</v>
      </c>
      <c r="L80" s="68"/>
      <c r="M80" s="2"/>
      <c r="N80" s="2"/>
      <c r="O80" s="2"/>
      <c r="P80" s="2"/>
      <c r="Q80" s="2"/>
      <c r="R80" s="2"/>
      <c r="S80" s="2"/>
      <c r="T80" s="2"/>
      <c r="U80" s="2"/>
      <c r="V80" s="2"/>
      <c r="W80" s="2"/>
      <c r="X80" s="2"/>
      <c r="Y80" s="2"/>
      <c r="Z80" s="2"/>
      <c r="AA80" s="2"/>
      <c r="AB80" s="2"/>
      <c r="AC80" s="2"/>
      <c r="AD80" s="2"/>
      <c r="AE80" s="2"/>
      <c r="AF80" s="2"/>
    </row>
    <row r="81" spans="1:32">
      <c r="A81" s="442" t="s">
        <v>101</v>
      </c>
      <c r="B81" s="443"/>
      <c r="C81" s="332">
        <v>0</v>
      </c>
      <c r="D81" s="333">
        <v>0</v>
      </c>
      <c r="E81" s="332">
        <v>0</v>
      </c>
      <c r="F81" s="333">
        <v>0</v>
      </c>
      <c r="G81" s="332">
        <v>0</v>
      </c>
      <c r="H81" s="333">
        <v>0</v>
      </c>
      <c r="I81" s="147" t="e">
        <f>D81/C81</f>
        <v>#DIV/0!</v>
      </c>
      <c r="J81" s="48" t="e">
        <f>F81/E81</f>
        <v>#DIV/0!</v>
      </c>
      <c r="K81" s="48" t="e">
        <f>H81/G81</f>
        <v>#DIV/0!</v>
      </c>
      <c r="L81" s="68"/>
      <c r="M81" s="2"/>
      <c r="N81" s="2"/>
      <c r="O81" s="2"/>
      <c r="P81" s="2"/>
      <c r="Q81" s="2"/>
      <c r="R81" s="2"/>
      <c r="S81" s="2"/>
      <c r="T81" s="2"/>
      <c r="U81" s="2"/>
      <c r="V81" s="2"/>
      <c r="W81" s="2"/>
      <c r="X81" s="2"/>
      <c r="Y81" s="2"/>
      <c r="Z81" s="2"/>
      <c r="AA81" s="2"/>
      <c r="AB81" s="2"/>
      <c r="AC81" s="2"/>
      <c r="AD81" s="2"/>
      <c r="AE81" s="2"/>
      <c r="AF81" s="2"/>
    </row>
    <row r="82" spans="1:32" ht="15" thickBot="1">
      <c r="A82" s="442" t="s">
        <v>102</v>
      </c>
      <c r="B82" s="443"/>
      <c r="C82" s="334">
        <v>0</v>
      </c>
      <c r="D82" s="335">
        <v>0</v>
      </c>
      <c r="E82" s="334">
        <v>0</v>
      </c>
      <c r="F82" s="335">
        <v>0</v>
      </c>
      <c r="G82" s="334">
        <v>0</v>
      </c>
      <c r="H82" s="335">
        <v>0</v>
      </c>
      <c r="I82" s="147" t="e">
        <f>D82/C82</f>
        <v>#DIV/0!</v>
      </c>
      <c r="J82" s="48" t="e">
        <f>F82/E82</f>
        <v>#DIV/0!</v>
      </c>
      <c r="K82" s="48" t="e">
        <f>H82/G82</f>
        <v>#DIV/0!</v>
      </c>
      <c r="L82" s="68"/>
      <c r="M82" s="2"/>
      <c r="N82" s="2"/>
      <c r="O82" s="2"/>
      <c r="P82" s="2"/>
      <c r="Q82" s="2"/>
      <c r="R82" s="2"/>
      <c r="S82" s="2"/>
      <c r="T82" s="2"/>
      <c r="U82" s="2"/>
      <c r="V82" s="2"/>
      <c r="W82" s="2"/>
      <c r="X82" s="2"/>
      <c r="Y82" s="2"/>
      <c r="Z82" s="2"/>
      <c r="AA82" s="2"/>
      <c r="AB82" s="2"/>
      <c r="AC82" s="2"/>
      <c r="AD82" s="2"/>
      <c r="AE82" s="2"/>
      <c r="AF82" s="2"/>
    </row>
    <row r="83" spans="1:32">
      <c r="A83" s="57"/>
      <c r="B83" s="57"/>
      <c r="C83" s="290"/>
      <c r="D83" s="290"/>
      <c r="E83" s="290"/>
      <c r="F83" s="290"/>
      <c r="G83" s="290"/>
      <c r="H83" s="290"/>
      <c r="I83" s="68"/>
      <c r="J83" s="68"/>
      <c r="K83" s="68"/>
      <c r="L83" s="68"/>
      <c r="M83" s="2"/>
      <c r="N83" s="2"/>
      <c r="O83" s="2"/>
      <c r="P83" s="2"/>
      <c r="Q83" s="2"/>
      <c r="R83" s="2"/>
      <c r="S83" s="2"/>
      <c r="T83" s="2"/>
      <c r="U83" s="2"/>
      <c r="V83" s="2"/>
      <c r="W83" s="2"/>
      <c r="X83" s="2"/>
      <c r="Y83" s="2"/>
      <c r="Z83" s="2"/>
      <c r="AA83" s="2"/>
      <c r="AB83" s="2"/>
      <c r="AC83" s="2"/>
      <c r="AD83" s="2"/>
      <c r="AE83" s="2"/>
      <c r="AF83" s="2"/>
    </row>
    <row r="84" spans="1:32" ht="15" thickBot="1">
      <c r="A84" s="4" t="s">
        <v>66</v>
      </c>
      <c r="B84" s="2"/>
      <c r="C84" s="291"/>
      <c r="D84" s="291"/>
      <c r="E84" s="291"/>
      <c r="F84" s="291"/>
      <c r="G84" s="291"/>
      <c r="H84" s="291"/>
      <c r="I84" s="2"/>
      <c r="J84" s="2"/>
      <c r="K84" s="2"/>
      <c r="L84" s="2"/>
      <c r="M84" s="2"/>
      <c r="N84" s="2"/>
      <c r="O84" s="2"/>
      <c r="P84" s="2"/>
      <c r="Q84" s="2"/>
      <c r="R84" s="2"/>
      <c r="S84" s="2"/>
      <c r="T84" s="2"/>
      <c r="U84" s="2"/>
      <c r="V84" s="2"/>
      <c r="W84" s="2"/>
      <c r="X84" s="2"/>
      <c r="Y84" s="2"/>
      <c r="Z84" s="2"/>
      <c r="AA84" s="2"/>
      <c r="AB84" s="2"/>
      <c r="AC84" s="2"/>
      <c r="AD84" s="2"/>
      <c r="AE84" s="2"/>
      <c r="AF84" s="2"/>
    </row>
    <row r="85" spans="1:32" ht="15" thickBot="1">
      <c r="A85" s="3"/>
      <c r="B85" s="6" t="s">
        <v>67</v>
      </c>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15" thickBot="1">
      <c r="A86" s="113"/>
      <c r="B86" s="6" t="s">
        <v>69</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15" thickBot="1">
      <c r="A87" s="153"/>
      <c r="B87" s="6" t="s">
        <v>70</v>
      </c>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3:3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sheetData>
  <sheetProtection algorithmName="SHA-512" hashValue="c9f9TrYID7dPWNLrJ/zV0ZCjw7egiNjG8JI6EFqN1/bkgIp/5bnpdIFR5WTTMSF7sTDHKEvXtzJlanSU7gQtIg==" saltValue="xl34nzIFELVozhMNqfwGVQ==" spinCount="100000" sheet="1" selectLockedCells="1"/>
  <mergeCells count="55">
    <mergeCell ref="I3:K3"/>
    <mergeCell ref="C3:H3"/>
    <mergeCell ref="C23:D23"/>
    <mergeCell ref="E23:F23"/>
    <mergeCell ref="G23:H23"/>
    <mergeCell ref="I4:K4"/>
    <mergeCell ref="C4:H4"/>
    <mergeCell ref="C22:H22"/>
    <mergeCell ref="I19:K19"/>
    <mergeCell ref="A22:B22"/>
    <mergeCell ref="A23:B23"/>
    <mergeCell ref="I22:K22"/>
    <mergeCell ref="I23:J23"/>
    <mergeCell ref="C60:F60"/>
    <mergeCell ref="I27:K27"/>
    <mergeCell ref="C27:H27"/>
    <mergeCell ref="C26:H26"/>
    <mergeCell ref="I26:K26"/>
    <mergeCell ref="C48:H48"/>
    <mergeCell ref="C49:H49"/>
    <mergeCell ref="I34:K34"/>
    <mergeCell ref="C38:H38"/>
    <mergeCell ref="I38:K38"/>
    <mergeCell ref="A77:B77"/>
    <mergeCell ref="C69:D69"/>
    <mergeCell ref="E69:F69"/>
    <mergeCell ref="G69:H69"/>
    <mergeCell ref="A69:B70"/>
    <mergeCell ref="A71:B71"/>
    <mergeCell ref="A72:B72"/>
    <mergeCell ref="A73:B73"/>
    <mergeCell ref="A74:B74"/>
    <mergeCell ref="A75:B75"/>
    <mergeCell ref="A76:B76"/>
    <mergeCell ref="A78:B78"/>
    <mergeCell ref="A80:B80"/>
    <mergeCell ref="A81:B81"/>
    <mergeCell ref="A82:B82"/>
    <mergeCell ref="A79:B79"/>
    <mergeCell ref="L18:L19"/>
    <mergeCell ref="I20:K20"/>
    <mergeCell ref="I35:K35"/>
    <mergeCell ref="C37:H37"/>
    <mergeCell ref="I37:K37"/>
    <mergeCell ref="C68:H68"/>
    <mergeCell ref="C21:D21"/>
    <mergeCell ref="E21:F21"/>
    <mergeCell ref="G21:H21"/>
    <mergeCell ref="I68:K68"/>
    <mergeCell ref="I45:K45"/>
    <mergeCell ref="I46:K46"/>
    <mergeCell ref="I48:K48"/>
    <mergeCell ref="I49:K49"/>
    <mergeCell ref="I54:K54"/>
    <mergeCell ref="I55:K55"/>
  </mergeCells>
  <pageMargins left="0.7" right="0.7" top="0.75" bottom="0.75" header="0.3" footer="0.3"/>
  <headerFooter scaleWithDoc="1" alignWithMargins="0" differentFirst="0" differentOddEven="0"/>
  <drawing r:id="rId1"/>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R102"/>
  <sheetViews>
    <sheetView topLeftCell="A29" view="normal" workbookViewId="0">
      <selection pane="topLeft" activeCell="B51" sqref="B51"/>
    </sheetView>
  </sheetViews>
  <sheetFormatPr defaultRowHeight="14.5"/>
  <cols>
    <col min="1" max="1" width="18.140625" customWidth="1"/>
    <col min="2" max="2" width="13.5703125" customWidth="1"/>
    <col min="9" max="12" width="15.5703125" customWidth="1"/>
    <col min="16" max="18" width="15.5703125" customWidth="1"/>
  </cols>
  <sheetData>
    <row r="1" spans="1:16" ht="18">
      <c r="A1" s="36" t="s">
        <v>160</v>
      </c>
      <c r="B1" s="2"/>
      <c r="C1" s="2"/>
      <c r="D1" s="2"/>
      <c r="E1" s="2"/>
      <c r="F1" s="2"/>
      <c r="G1" s="2"/>
      <c r="H1" s="2"/>
      <c r="I1" s="2"/>
      <c r="J1" s="2"/>
      <c r="K1" s="2"/>
      <c r="L1" s="2"/>
      <c r="M1" s="2"/>
      <c r="N1" s="2"/>
      <c r="O1" s="2"/>
      <c r="P1" s="2"/>
    </row>
    <row r="2" spans="1:16" ht="18">
      <c r="A2" s="36"/>
      <c r="B2" s="2"/>
      <c r="C2" s="2"/>
      <c r="D2" s="2"/>
      <c r="E2" s="2"/>
      <c r="F2" s="2"/>
      <c r="G2" s="2"/>
      <c r="H2" s="2"/>
      <c r="I2" s="2"/>
      <c r="J2" s="2"/>
      <c r="K2" s="2"/>
      <c r="L2" s="2"/>
      <c r="M2" s="2"/>
      <c r="N2" s="2"/>
      <c r="O2" s="2"/>
      <c r="P2" s="2"/>
    </row>
    <row r="3" spans="1:16" ht="18">
      <c r="A3" s="69"/>
      <c r="B3" s="2"/>
      <c r="C3" s="439" t="s">
        <v>72</v>
      </c>
      <c r="D3" s="463"/>
      <c r="E3" s="463"/>
      <c r="F3" s="463"/>
      <c r="G3" s="463"/>
      <c r="H3" s="464"/>
      <c r="I3" s="254" t="s">
        <v>73</v>
      </c>
      <c r="J3" s="255"/>
      <c r="K3" s="256"/>
      <c r="L3" s="52"/>
      <c r="M3" s="2"/>
      <c r="N3" s="2"/>
      <c r="O3" s="2"/>
      <c r="P3" s="2"/>
    </row>
    <row r="4" spans="1:16" ht="15" thickBot="1">
      <c r="A4" s="2"/>
      <c r="B4" s="2"/>
      <c r="C4" s="457" t="s">
        <v>74</v>
      </c>
      <c r="D4" s="457"/>
      <c r="E4" s="457"/>
      <c r="F4" s="457"/>
      <c r="G4" s="457"/>
      <c r="H4" s="457"/>
      <c r="I4" s="37" t="s">
        <v>75</v>
      </c>
      <c r="J4" s="37"/>
      <c r="K4" s="37"/>
      <c r="L4" s="37" t="s">
        <v>76</v>
      </c>
      <c r="M4" s="2"/>
      <c r="N4" s="2"/>
      <c r="O4" s="2"/>
      <c r="P4" s="2"/>
    </row>
    <row r="5" spans="1:16" ht="63.5">
      <c r="A5" s="149" t="s">
        <v>77</v>
      </c>
      <c r="B5" s="182" t="s">
        <v>78</v>
      </c>
      <c r="C5" s="136" t="s">
        <v>79</v>
      </c>
      <c r="D5" s="137" t="s">
        <v>80</v>
      </c>
      <c r="E5" s="136" t="s">
        <v>81</v>
      </c>
      <c r="F5" s="137" t="s">
        <v>80</v>
      </c>
      <c r="G5" s="136" t="s">
        <v>82</v>
      </c>
      <c r="H5" s="137" t="s">
        <v>80</v>
      </c>
      <c r="I5" s="138" t="s">
        <v>161</v>
      </c>
      <c r="J5" s="139" t="s">
        <v>162</v>
      </c>
      <c r="K5" s="139" t="s">
        <v>163</v>
      </c>
      <c r="L5" s="53"/>
      <c r="M5" s="2"/>
      <c r="N5" s="2"/>
      <c r="O5" s="2"/>
      <c r="P5" s="2"/>
    </row>
    <row r="6" spans="1:16">
      <c r="A6" s="150" t="s">
        <v>86</v>
      </c>
      <c r="B6" s="179">
        <v>11</v>
      </c>
      <c r="C6" s="322">
        <v>0</v>
      </c>
      <c r="D6" s="321">
        <v>0</v>
      </c>
      <c r="E6" s="322">
        <v>0</v>
      </c>
      <c r="F6" s="321">
        <v>0</v>
      </c>
      <c r="G6" s="322">
        <v>0</v>
      </c>
      <c r="H6" s="321">
        <v>0</v>
      </c>
      <c r="I6" s="141">
        <f>(B6*C6)*D6*21</f>
        <v>0</v>
      </c>
      <c r="J6" s="40">
        <f>(B6*E6)*F6*16</f>
        <v>0</v>
      </c>
      <c r="K6" s="40">
        <f>(B6*G6)*H6*13</f>
        <v>0</v>
      </c>
      <c r="L6" s="54"/>
      <c r="M6" s="2"/>
      <c r="N6" s="2"/>
      <c r="O6" s="2"/>
      <c r="P6" s="2"/>
    </row>
    <row r="7" spans="1:16">
      <c r="A7" s="150" t="s">
        <v>87</v>
      </c>
      <c r="B7" s="179">
        <v>8.15</v>
      </c>
      <c r="C7" s="322">
        <v>0</v>
      </c>
      <c r="D7" s="321">
        <v>0</v>
      </c>
      <c r="E7" s="322">
        <v>0</v>
      </c>
      <c r="F7" s="321">
        <v>0</v>
      </c>
      <c r="G7" s="322">
        <v>0</v>
      </c>
      <c r="H7" s="321">
        <v>0</v>
      </c>
      <c r="I7" s="141">
        <f>(B7*C7)*D7*21</f>
        <v>0</v>
      </c>
      <c r="J7" s="40">
        <f>(B7*E7)*F7*16</f>
        <v>0</v>
      </c>
      <c r="K7" s="40">
        <f>(B7*G7)*H7*13</f>
        <v>0</v>
      </c>
      <c r="L7" s="54"/>
      <c r="M7" s="2"/>
      <c r="N7" s="2"/>
      <c r="O7" s="2"/>
      <c r="P7" s="2"/>
    </row>
    <row r="8" spans="1:16">
      <c r="A8" s="150" t="s">
        <v>88</v>
      </c>
      <c r="B8" s="179">
        <v>5.66</v>
      </c>
      <c r="C8" s="322">
        <v>0</v>
      </c>
      <c r="D8" s="321">
        <v>0</v>
      </c>
      <c r="E8" s="322">
        <v>0</v>
      </c>
      <c r="F8" s="321">
        <v>0</v>
      </c>
      <c r="G8" s="322">
        <v>0</v>
      </c>
      <c r="H8" s="321">
        <v>0</v>
      </c>
      <c r="I8" s="141">
        <f>(B8*C8)*D8*21</f>
        <v>0</v>
      </c>
      <c r="J8" s="40">
        <f>(B8*E8)*F8*16</f>
        <v>0</v>
      </c>
      <c r="K8" s="40">
        <f>(B8*G8)*H8*13</f>
        <v>0</v>
      </c>
      <c r="L8" s="55"/>
      <c r="M8" s="2"/>
      <c r="N8" s="2"/>
      <c r="O8" s="2"/>
      <c r="P8" s="2"/>
    </row>
    <row r="9" spans="1:15">
      <c r="A9" s="150" t="s">
        <v>89</v>
      </c>
      <c r="B9" s="180">
        <v>1</v>
      </c>
      <c r="C9" s="322">
        <v>0</v>
      </c>
      <c r="D9" s="321">
        <v>0</v>
      </c>
      <c r="E9" s="322">
        <v>0</v>
      </c>
      <c r="F9" s="321">
        <v>0</v>
      </c>
      <c r="G9" s="322">
        <v>0</v>
      </c>
      <c r="H9" s="321">
        <v>0</v>
      </c>
      <c r="I9" s="141">
        <f>(B9*C9)*D9*21</f>
        <v>0</v>
      </c>
      <c r="J9" s="40">
        <f>(B9*E9)*F9*16</f>
        <v>0</v>
      </c>
      <c r="K9" s="40">
        <f>(B9*G9)*H9*13</f>
        <v>0</v>
      </c>
      <c r="L9" s="35">
        <f>SUM(I9:K9)</f>
        <v>0</v>
      </c>
      <c r="M9" s="2" t="s">
        <v>90</v>
      </c>
      <c r="N9" s="2"/>
      <c r="O9" s="2"/>
    </row>
    <row r="10" spans="1:15">
      <c r="A10" s="150" t="s">
        <v>91</v>
      </c>
      <c r="B10" s="180">
        <v>1.3</v>
      </c>
      <c r="C10" s="322">
        <v>0</v>
      </c>
      <c r="D10" s="321">
        <v>0</v>
      </c>
      <c r="E10" s="322">
        <v>0</v>
      </c>
      <c r="F10" s="321">
        <v>0</v>
      </c>
      <c r="G10" s="322">
        <v>0</v>
      </c>
      <c r="H10" s="321">
        <v>0</v>
      </c>
      <c r="I10" s="141">
        <f>(B10*C10)*D10*21</f>
        <v>0</v>
      </c>
      <c r="J10" s="40">
        <f>(B10*E10)*F10*16</f>
        <v>0</v>
      </c>
      <c r="K10" s="40">
        <f>(B10*G10)*H10*13</f>
        <v>0</v>
      </c>
      <c r="L10" s="35">
        <f>SUM(I10:K10)</f>
        <v>0</v>
      </c>
      <c r="M10" s="2" t="s">
        <v>92</v>
      </c>
      <c r="N10" s="2"/>
      <c r="O10" s="2"/>
    </row>
    <row r="11" spans="1:16">
      <c r="A11" s="150" t="s">
        <v>93</v>
      </c>
      <c r="B11" s="180">
        <v>1</v>
      </c>
      <c r="C11" s="322">
        <v>0</v>
      </c>
      <c r="D11" s="321">
        <v>0</v>
      </c>
      <c r="E11" s="322">
        <v>0</v>
      </c>
      <c r="F11" s="321">
        <v>0</v>
      </c>
      <c r="G11" s="322">
        <v>0</v>
      </c>
      <c r="H11" s="321">
        <v>0</v>
      </c>
      <c r="I11" s="141">
        <f>(B11*C11)*D11*21</f>
        <v>0</v>
      </c>
      <c r="J11" s="40">
        <f>(B11*E11)*F11*16</f>
        <v>0</v>
      </c>
      <c r="K11" s="40">
        <f>(B11*G11)*H11*13</f>
        <v>0</v>
      </c>
      <c r="L11" s="35">
        <f>SUM(I11:K11)</f>
        <v>0</v>
      </c>
      <c r="M11" s="2"/>
      <c r="N11" s="2"/>
      <c r="O11" s="2"/>
      <c r="P11" s="2"/>
    </row>
    <row r="12" spans="1:16">
      <c r="A12" s="150" t="s">
        <v>94</v>
      </c>
      <c r="B12" s="180">
        <v>0.65</v>
      </c>
      <c r="C12" s="322">
        <v>0</v>
      </c>
      <c r="D12" s="321">
        <v>0</v>
      </c>
      <c r="E12" s="322">
        <v>0</v>
      </c>
      <c r="F12" s="321">
        <v>0</v>
      </c>
      <c r="G12" s="322">
        <v>0</v>
      </c>
      <c r="H12" s="321">
        <v>0</v>
      </c>
      <c r="I12" s="141">
        <f>(B12*C12)*D12*21</f>
        <v>0</v>
      </c>
      <c r="J12" s="40">
        <f>(B12*E12)*F12*16</f>
        <v>0</v>
      </c>
      <c r="K12" s="40">
        <f>(B12*G12)*H12*13</f>
        <v>0</v>
      </c>
      <c r="L12" s="35">
        <f>SUM(I12:K12)</f>
        <v>0</v>
      </c>
      <c r="M12" s="2"/>
      <c r="N12" s="2"/>
      <c r="O12" s="2"/>
      <c r="P12" s="2"/>
    </row>
    <row r="13" spans="1:16">
      <c r="A13" s="150" t="s">
        <v>95</v>
      </c>
      <c r="B13" s="180">
        <v>0.3</v>
      </c>
      <c r="C13" s="322">
        <v>0</v>
      </c>
      <c r="D13" s="321">
        <v>0</v>
      </c>
      <c r="E13" s="322">
        <v>0</v>
      </c>
      <c r="F13" s="321">
        <v>0</v>
      </c>
      <c r="G13" s="322">
        <v>0</v>
      </c>
      <c r="H13" s="321">
        <v>0</v>
      </c>
      <c r="I13" s="141">
        <f>(B13*C13)*D13*21</f>
        <v>0</v>
      </c>
      <c r="J13" s="40">
        <f>(B13*E13)*F13*16</f>
        <v>0</v>
      </c>
      <c r="K13" s="40">
        <f>(B13*G13)*H13*13</f>
        <v>0</v>
      </c>
      <c r="L13" s="35">
        <f>SUM(I13:K13)</f>
        <v>0</v>
      </c>
      <c r="M13" s="2"/>
      <c r="N13" s="2"/>
      <c r="O13" s="2"/>
      <c r="P13" s="2"/>
    </row>
    <row r="14" spans="1:15">
      <c r="A14" s="150" t="s">
        <v>96</v>
      </c>
      <c r="B14" s="180">
        <v>938</v>
      </c>
      <c r="C14" s="324">
        <v>0</v>
      </c>
      <c r="D14" s="135" t="s">
        <v>97</v>
      </c>
      <c r="E14" s="324">
        <v>0</v>
      </c>
      <c r="F14" s="135" t="s">
        <v>97</v>
      </c>
      <c r="G14" s="324">
        <v>0</v>
      </c>
      <c r="H14" s="135" t="s">
        <v>97</v>
      </c>
      <c r="I14" s="148">
        <f>B14*C14</f>
        <v>0</v>
      </c>
      <c r="J14" s="49">
        <f>B14*E14</f>
        <v>0</v>
      </c>
      <c r="K14" s="49">
        <f>B14*G14</f>
        <v>0</v>
      </c>
      <c r="L14" s="35">
        <f>SUM(I14:K14)</f>
        <v>0</v>
      </c>
      <c r="M14" s="2" t="s">
        <v>98</v>
      </c>
      <c r="N14" s="38"/>
      <c r="O14" s="38"/>
    </row>
    <row r="15" spans="1:15">
      <c r="A15" s="150" t="s">
        <v>99</v>
      </c>
      <c r="B15" s="179">
        <v>3.5</v>
      </c>
      <c r="C15" s="322">
        <v>0</v>
      </c>
      <c r="D15" s="321">
        <v>0</v>
      </c>
      <c r="E15" s="322">
        <v>0</v>
      </c>
      <c r="F15" s="321">
        <v>0</v>
      </c>
      <c r="G15" s="322">
        <v>0</v>
      </c>
      <c r="H15" s="321">
        <v>0</v>
      </c>
      <c r="I15" s="141">
        <f>(B15*C15)*D15*21</f>
        <v>0</v>
      </c>
      <c r="J15" s="40">
        <f>(B15*E15)*F15*16</f>
        <v>0</v>
      </c>
      <c r="K15" s="40">
        <f>(B15*G15)*H15*13</f>
        <v>0</v>
      </c>
      <c r="L15" s="35">
        <f>SUM(I15:K15)</f>
        <v>0</v>
      </c>
      <c r="M15" s="2" t="s">
        <v>100</v>
      </c>
      <c r="N15" s="2"/>
      <c r="O15" s="2"/>
    </row>
    <row r="16" spans="1:16">
      <c r="A16" s="178" t="s">
        <v>101</v>
      </c>
      <c r="B16" s="179">
        <v>5.25</v>
      </c>
      <c r="C16" s="322">
        <v>0</v>
      </c>
      <c r="D16" s="321">
        <v>0</v>
      </c>
      <c r="E16" s="322">
        <v>0</v>
      </c>
      <c r="F16" s="321">
        <v>0</v>
      </c>
      <c r="G16" s="322">
        <v>0</v>
      </c>
      <c r="H16" s="321">
        <v>0</v>
      </c>
      <c r="I16" s="141">
        <f>(B16*C16)*D16*21</f>
        <v>0</v>
      </c>
      <c r="J16" s="40">
        <f>(B16*E16)*F16*16</f>
        <v>0</v>
      </c>
      <c r="K16" s="40">
        <f>(B16*G16)*H16*13</f>
        <v>0</v>
      </c>
      <c r="L16" s="35">
        <f>SUM(I16:K16)</f>
        <v>0</v>
      </c>
      <c r="M16" s="2"/>
      <c r="N16" s="2"/>
      <c r="O16" s="2"/>
      <c r="P16" s="2"/>
    </row>
    <row r="17" spans="1:16" ht="15" thickBot="1">
      <c r="A17" s="150" t="s">
        <v>102</v>
      </c>
      <c r="B17" s="181">
        <v>7</v>
      </c>
      <c r="C17" s="327">
        <v>0</v>
      </c>
      <c r="D17" s="326">
        <v>0</v>
      </c>
      <c r="E17" s="327">
        <v>0</v>
      </c>
      <c r="F17" s="326">
        <v>0</v>
      </c>
      <c r="G17" s="327">
        <v>0</v>
      </c>
      <c r="H17" s="326">
        <v>0</v>
      </c>
      <c r="I17" s="141">
        <f>(B17*C17)*D17*21</f>
        <v>0</v>
      </c>
      <c r="J17" s="40">
        <f>(B17*E17)*F17*16</f>
        <v>0</v>
      </c>
      <c r="K17" s="40">
        <f>(B17*G17)*H17*13</f>
        <v>0</v>
      </c>
      <c r="L17" s="35">
        <f>SUM(I17:K17)</f>
        <v>0</v>
      </c>
      <c r="M17" s="2"/>
      <c r="N17" s="2"/>
      <c r="O17" s="2"/>
      <c r="P17" s="2"/>
    </row>
    <row r="18" spans="1:16" ht="15" thickBot="1">
      <c r="A18" s="2"/>
      <c r="B18" s="20"/>
      <c r="C18" s="398" t="s">
        <v>103</v>
      </c>
      <c r="D18" s="7"/>
      <c r="E18" s="7"/>
      <c r="F18" s="7"/>
      <c r="G18" s="7"/>
      <c r="H18" s="7"/>
      <c r="I18" s="74">
        <f>SUM(I6:I17)</f>
        <v>0</v>
      </c>
      <c r="J18" s="74">
        <f>SUM(J6:J17)</f>
        <v>0</v>
      </c>
      <c r="K18" s="75">
        <f>SUM(K6:K17)</f>
        <v>0</v>
      </c>
      <c r="L18" s="436" t="s">
        <v>104</v>
      </c>
      <c r="N18" s="2"/>
      <c r="O18" s="2"/>
      <c r="P18" s="2"/>
    </row>
    <row r="19" spans="1:16" ht="15.5" thickTop="1" thickBot="1">
      <c r="A19" s="2"/>
      <c r="B19" s="20"/>
      <c r="C19" s="7"/>
      <c r="D19" s="7"/>
      <c r="E19" s="7"/>
      <c r="F19" s="7"/>
      <c r="G19" s="7"/>
      <c r="H19" s="7"/>
      <c r="I19" s="470">
        <f>SUM(I18:K18)</f>
        <v>0</v>
      </c>
      <c r="J19" s="471"/>
      <c r="K19" s="472"/>
      <c r="L19" s="437"/>
      <c r="M19" s="43"/>
      <c r="N19" s="2"/>
      <c r="O19" s="2"/>
      <c r="P19" s="2"/>
    </row>
    <row r="20" spans="1:16" ht="15.5" thickTop="1" thickBot="1">
      <c r="A20" s="2"/>
      <c r="B20" s="20"/>
      <c r="C20" s="7"/>
      <c r="D20" s="7"/>
      <c r="E20" s="7"/>
      <c r="F20" s="7"/>
      <c r="G20" s="7"/>
      <c r="H20" s="7"/>
      <c r="I20" s="433" t="s">
        <v>105</v>
      </c>
      <c r="J20" s="433"/>
      <c r="K20" s="438"/>
      <c r="L20" s="73">
        <f>SUM(L9:L17)+K23</f>
        <v>0</v>
      </c>
      <c r="M20" s="43"/>
      <c r="N20" s="2"/>
      <c r="O20" s="2"/>
      <c r="P20" s="2"/>
    </row>
    <row r="21" spans="1:16" ht="15" thickTop="1">
      <c r="A21" s="2"/>
      <c r="B21" s="20"/>
      <c r="C21" s="428" t="s">
        <v>106</v>
      </c>
      <c r="D21" s="87"/>
      <c r="E21" s="428" t="s">
        <v>107</v>
      </c>
      <c r="F21" s="87"/>
      <c r="G21" s="428" t="s">
        <v>108</v>
      </c>
      <c r="H21" s="87"/>
      <c r="I21" s="2"/>
      <c r="J21" s="2"/>
      <c r="K21" s="2"/>
      <c r="M21" s="2"/>
      <c r="N21" s="2"/>
      <c r="O21" s="2"/>
      <c r="P21" s="2"/>
    </row>
    <row r="22" spans="1:16" ht="15" thickBot="1">
      <c r="A22" s="451"/>
      <c r="B22" s="452"/>
      <c r="C22" s="467" t="s">
        <v>109</v>
      </c>
      <c r="D22" s="468"/>
      <c r="E22" s="468"/>
      <c r="F22" s="468"/>
      <c r="G22" s="468"/>
      <c r="H22" s="469"/>
      <c r="I22" s="454"/>
      <c r="J22" s="454"/>
      <c r="K22" s="455"/>
      <c r="L22" s="58"/>
      <c r="N22" s="44"/>
      <c r="O22" s="44"/>
      <c r="P22" s="44"/>
    </row>
    <row r="23" spans="1:16" ht="15" thickBot="1">
      <c r="A23" s="481" t="s">
        <v>110</v>
      </c>
      <c r="B23" s="482"/>
      <c r="C23" s="465">
        <v>0</v>
      </c>
      <c r="D23" s="466"/>
      <c r="E23" s="465">
        <v>0</v>
      </c>
      <c r="F23" s="466"/>
      <c r="G23" s="465">
        <v>0</v>
      </c>
      <c r="H23" s="466"/>
      <c r="I23" s="456"/>
      <c r="J23" s="454"/>
      <c r="K23" s="41">
        <f>SUM(C23:H23)</f>
        <v>0</v>
      </c>
      <c r="L23" s="2" t="s">
        <v>111</v>
      </c>
      <c r="P23" s="39"/>
    </row>
    <row r="24" spans="1:16">
      <c r="A24" s="57"/>
      <c r="B24" s="57"/>
      <c r="C24" s="46"/>
      <c r="D24" s="46"/>
      <c r="E24" s="46"/>
      <c r="F24" s="46"/>
      <c r="G24" s="46"/>
      <c r="H24" s="46"/>
      <c r="I24" s="50"/>
      <c r="J24" s="50"/>
      <c r="K24" s="60" t="s">
        <v>105</v>
      </c>
      <c r="L24" s="20"/>
      <c r="M24" s="43"/>
      <c r="P24" s="39"/>
    </row>
    <row r="25" spans="1:16" ht="15" thickBot="1">
      <c r="A25" s="2"/>
      <c r="B25" s="20"/>
      <c r="C25" s="2"/>
      <c r="D25" s="2"/>
      <c r="E25" s="2"/>
      <c r="F25" s="2"/>
      <c r="G25" s="2"/>
      <c r="H25" s="7"/>
      <c r="I25" s="2"/>
      <c r="J25" s="2"/>
      <c r="K25" s="2"/>
      <c r="L25" s="2"/>
      <c r="M25" s="2"/>
      <c r="N25" s="2"/>
      <c r="O25" s="2"/>
      <c r="P25" s="2"/>
    </row>
    <row r="26" spans="1:18">
      <c r="A26" s="2"/>
      <c r="B26" s="20"/>
      <c r="C26" s="439" t="s">
        <v>72</v>
      </c>
      <c r="D26" s="440"/>
      <c r="E26" s="440"/>
      <c r="F26" s="440"/>
      <c r="G26" s="440"/>
      <c r="H26" s="441"/>
      <c r="I26" s="254" t="s">
        <v>73</v>
      </c>
      <c r="J26" s="255"/>
      <c r="K26" s="255"/>
      <c r="L26" s="479" t="s">
        <v>164</v>
      </c>
      <c r="M26" s="399" t="s">
        <v>165</v>
      </c>
      <c r="N26" s="281"/>
      <c r="O26" s="282"/>
      <c r="P26" s="254" t="s">
        <v>73</v>
      </c>
      <c r="Q26" s="255"/>
      <c r="R26" s="256"/>
    </row>
    <row r="27" spans="1:18" ht="15" thickBot="1">
      <c r="A27" s="2"/>
      <c r="B27" s="20"/>
      <c r="C27" s="457" t="s">
        <v>74</v>
      </c>
      <c r="D27" s="457"/>
      <c r="E27" s="457"/>
      <c r="F27" s="457"/>
      <c r="G27" s="457"/>
      <c r="H27" s="457"/>
      <c r="I27" s="37" t="s">
        <v>112</v>
      </c>
      <c r="J27" s="37"/>
      <c r="K27" s="260"/>
      <c r="L27" s="474"/>
      <c r="M27" s="288" t="s">
        <v>166</v>
      </c>
      <c r="N27" s="37" t="s">
        <v>167</v>
      </c>
      <c r="O27" s="260" t="s">
        <v>168</v>
      </c>
      <c r="P27" s="260" t="s">
        <v>112</v>
      </c>
      <c r="Q27" s="434"/>
      <c r="R27" s="435"/>
    </row>
    <row r="28" spans="1:18" ht="39" thickBot="1">
      <c r="A28" s="149" t="s">
        <v>113</v>
      </c>
      <c r="B28" s="177" t="s">
        <v>114</v>
      </c>
      <c r="C28" s="136" t="s">
        <v>115</v>
      </c>
      <c r="D28" s="140" t="s">
        <v>116</v>
      </c>
      <c r="E28" s="136" t="s">
        <v>117</v>
      </c>
      <c r="F28" s="140" t="s">
        <v>116</v>
      </c>
      <c r="G28" s="136" t="s">
        <v>118</v>
      </c>
      <c r="H28" s="140" t="s">
        <v>116</v>
      </c>
      <c r="I28" s="138" t="s">
        <v>169</v>
      </c>
      <c r="J28" s="139" t="s">
        <v>170</v>
      </c>
      <c r="K28" s="286" t="s">
        <v>171</v>
      </c>
      <c r="L28" s="474"/>
      <c r="M28" s="325">
        <v>0</v>
      </c>
      <c r="N28" s="336">
        <v>0</v>
      </c>
      <c r="O28" s="337">
        <v>0</v>
      </c>
      <c r="P28" s="139" t="s">
        <v>172</v>
      </c>
      <c r="Q28" s="139" t="s">
        <v>173</v>
      </c>
      <c r="R28" s="139" t="s">
        <v>174</v>
      </c>
    </row>
    <row r="29" spans="1:18" customHeight="1">
      <c r="A29" s="150" t="s">
        <v>122</v>
      </c>
      <c r="B29" s="328">
        <v>0</v>
      </c>
      <c r="C29" s="322">
        <v>0</v>
      </c>
      <c r="D29" s="321">
        <v>0</v>
      </c>
      <c r="E29" s="322">
        <v>0</v>
      </c>
      <c r="F29" s="321">
        <v>0</v>
      </c>
      <c r="G29" s="322">
        <v>0</v>
      </c>
      <c r="H29" s="329">
        <v>0</v>
      </c>
      <c r="I29" s="141">
        <f>(B29*C29)*D29*21</f>
        <v>0</v>
      </c>
      <c r="J29" s="40">
        <f>(B29*E29)*F29*16</f>
        <v>0</v>
      </c>
      <c r="K29" s="287">
        <f>(B29*G29)*H29*13</f>
        <v>0</v>
      </c>
      <c r="L29" s="474"/>
      <c r="M29" s="2"/>
      <c r="N29" s="2"/>
      <c r="O29" s="2"/>
      <c r="P29" s="40">
        <f>(B29*C29)*D29*M28</f>
        <v>0</v>
      </c>
      <c r="Q29" s="40">
        <f>(B29*E29)*F29*N28</f>
        <v>0</v>
      </c>
      <c r="R29" s="40">
        <f>(B29*G29)*H29*O28</f>
        <v>0</v>
      </c>
    </row>
    <row r="30" spans="1:18">
      <c r="A30" s="150" t="s">
        <v>86</v>
      </c>
      <c r="B30" s="328">
        <v>0</v>
      </c>
      <c r="C30" s="322">
        <v>0</v>
      </c>
      <c r="D30" s="321">
        <v>0</v>
      </c>
      <c r="E30" s="322">
        <v>0</v>
      </c>
      <c r="F30" s="321">
        <v>0</v>
      </c>
      <c r="G30" s="322">
        <v>0</v>
      </c>
      <c r="H30" s="329">
        <v>0</v>
      </c>
      <c r="I30" s="141">
        <f>(B30*C30)*D30*21</f>
        <v>0</v>
      </c>
      <c r="J30" s="40">
        <f>(B30*E30)*F30*16</f>
        <v>0</v>
      </c>
      <c r="K30" s="287">
        <f>(B30*G30)*H30*13</f>
        <v>0</v>
      </c>
      <c r="L30" s="474"/>
      <c r="M30" s="2"/>
      <c r="N30" s="2"/>
      <c r="O30" s="2"/>
      <c r="P30" s="40">
        <f>(B30*C30)*D30*M28</f>
        <v>0</v>
      </c>
      <c r="Q30" s="40">
        <f>(B30*E30)*F30*N28</f>
        <v>0</v>
      </c>
      <c r="R30" s="40">
        <f>(B30*G30)*H30*O28</f>
        <v>0</v>
      </c>
    </row>
    <row r="31" spans="1:18">
      <c r="A31" s="150" t="s">
        <v>87</v>
      </c>
      <c r="B31" s="328">
        <v>0</v>
      </c>
      <c r="C31" s="322">
        <v>0</v>
      </c>
      <c r="D31" s="321">
        <v>0</v>
      </c>
      <c r="E31" s="322">
        <v>0</v>
      </c>
      <c r="F31" s="321">
        <v>0</v>
      </c>
      <c r="G31" s="322">
        <v>0</v>
      </c>
      <c r="H31" s="329">
        <v>0</v>
      </c>
      <c r="I31" s="141">
        <f>(B31*C31)*D31*21</f>
        <v>0</v>
      </c>
      <c r="J31" s="40">
        <f>(B31*E31)*F31*16</f>
        <v>0</v>
      </c>
      <c r="K31" s="287">
        <f>(B31*G31)*H31*13</f>
        <v>0</v>
      </c>
      <c r="L31" s="474"/>
      <c r="M31" s="2"/>
      <c r="N31" s="2"/>
      <c r="O31" s="2"/>
      <c r="P31" s="40">
        <f>(B31*C31)*D31*M28</f>
        <v>0</v>
      </c>
      <c r="Q31" s="40">
        <f>(B31*E31)*F31*N28</f>
        <v>0</v>
      </c>
      <c r="R31" s="40">
        <f>(B31*G31)*H31*O28</f>
        <v>0</v>
      </c>
    </row>
    <row r="32" spans="1:18" ht="15" thickBot="1">
      <c r="A32" s="150" t="s">
        <v>88</v>
      </c>
      <c r="B32" s="330">
        <v>0</v>
      </c>
      <c r="C32" s="327">
        <v>0</v>
      </c>
      <c r="D32" s="326">
        <v>0</v>
      </c>
      <c r="E32" s="327">
        <v>0</v>
      </c>
      <c r="F32" s="326">
        <v>0</v>
      </c>
      <c r="G32" s="327">
        <v>0</v>
      </c>
      <c r="H32" s="331">
        <v>0</v>
      </c>
      <c r="I32" s="141">
        <f>(B32*C32)*D32*21</f>
        <v>0</v>
      </c>
      <c r="J32" s="40">
        <f>(B32*E32)*F32*16</f>
        <v>0</v>
      </c>
      <c r="K32" s="287">
        <f>(B32*G32)*H32*13</f>
        <v>0</v>
      </c>
      <c r="L32" s="474"/>
      <c r="M32" s="4" t="s">
        <v>175</v>
      </c>
      <c r="N32" s="2"/>
      <c r="O32" s="2"/>
      <c r="P32" s="40">
        <f>(B32*C32)*D32*M28</f>
        <v>0</v>
      </c>
      <c r="Q32" s="40">
        <f>(B32*E32)*F32*N28</f>
        <v>0</v>
      </c>
      <c r="R32" s="40">
        <f>(B32*G32)*H32*O28</f>
        <v>0</v>
      </c>
    </row>
    <row r="33" spans="1:18" ht="15" thickBot="1">
      <c r="A33" s="2"/>
      <c r="B33" s="2"/>
      <c r="C33" s="7" t="s">
        <v>123</v>
      </c>
      <c r="D33" s="2"/>
      <c r="E33" s="2"/>
      <c r="F33" s="2"/>
      <c r="G33" s="2"/>
      <c r="H33" s="2"/>
      <c r="I33" s="74">
        <f>SUM(I29:I32)</f>
        <v>0</v>
      </c>
      <c r="J33" s="74">
        <f>SUM(J29:J32)</f>
        <v>0</v>
      </c>
      <c r="K33" s="75">
        <f>SUM(K29:K32)</f>
        <v>0</v>
      </c>
      <c r="L33" s="474"/>
      <c r="M33" s="60" t="s">
        <v>176</v>
      </c>
      <c r="N33" s="2"/>
      <c r="O33" s="2"/>
      <c r="P33" s="74">
        <f>SUM(P29:P32)</f>
        <v>0</v>
      </c>
      <c r="Q33" s="74">
        <f>SUM(Q29:Q32)</f>
        <v>0</v>
      </c>
      <c r="R33" s="74">
        <f>SUM(R29:R32)</f>
        <v>0</v>
      </c>
    </row>
    <row r="34" spans="1:18" ht="15.5" thickTop="1" thickBot="1">
      <c r="A34" s="2"/>
      <c r="B34" s="2"/>
      <c r="C34" s="7" t="s">
        <v>124</v>
      </c>
      <c r="D34" s="2"/>
      <c r="E34" s="2"/>
      <c r="F34" s="2"/>
      <c r="G34" s="2"/>
      <c r="H34" s="2"/>
      <c r="I34" s="461">
        <f>SUM(I33:K33)</f>
        <v>0</v>
      </c>
      <c r="J34" s="462"/>
      <c r="K34" s="462"/>
      <c r="L34" s="480"/>
      <c r="M34" s="476">
        <f>I34+P34</f>
        <v>0</v>
      </c>
      <c r="N34" s="477"/>
      <c r="O34" s="2"/>
      <c r="P34" s="432">
        <f>SUM(P33:R33)</f>
        <v>0</v>
      </c>
      <c r="Q34" s="432"/>
      <c r="R34" s="432"/>
    </row>
    <row r="35" spans="1:18" ht="15" thickTop="1">
      <c r="A35" s="2"/>
      <c r="B35" s="2"/>
      <c r="C35" s="7"/>
      <c r="D35" s="2"/>
      <c r="E35" s="2"/>
      <c r="F35" s="2"/>
      <c r="G35" s="2"/>
      <c r="H35" s="2"/>
      <c r="I35" s="433" t="s">
        <v>177</v>
      </c>
      <c r="J35" s="433"/>
      <c r="K35" s="433"/>
      <c r="L35" s="20"/>
      <c r="M35" s="478" t="s">
        <v>105</v>
      </c>
      <c r="N35" s="478"/>
      <c r="O35" s="478"/>
      <c r="P35" s="433" t="s">
        <v>177</v>
      </c>
      <c r="Q35" s="433"/>
      <c r="R35" s="433"/>
    </row>
    <row r="36" spans="1:12" ht="15" thickBot="1">
      <c r="A36" s="2"/>
      <c r="B36" s="2"/>
      <c r="C36" s="7"/>
      <c r="D36" s="2"/>
      <c r="E36" s="2"/>
      <c r="F36" s="2"/>
      <c r="G36" s="2"/>
      <c r="H36" s="2"/>
      <c r="I36" s="70"/>
      <c r="J36" s="70"/>
      <c r="K36" s="70"/>
      <c r="L36" s="20"/>
    </row>
    <row r="37" spans="1:18">
      <c r="A37" s="483" t="s">
        <v>178</v>
      </c>
      <c r="B37" s="484"/>
      <c r="C37" s="463" t="s">
        <v>72</v>
      </c>
      <c r="D37" s="440"/>
      <c r="E37" s="440"/>
      <c r="F37" s="440"/>
      <c r="G37" s="440"/>
      <c r="H37" s="441"/>
      <c r="I37" s="254" t="s">
        <v>73</v>
      </c>
      <c r="J37" s="255"/>
      <c r="K37" s="255"/>
      <c r="L37" s="473"/>
      <c r="M37" s="399" t="s">
        <v>165</v>
      </c>
      <c r="N37" s="281"/>
      <c r="O37" s="282"/>
      <c r="P37" s="254" t="s">
        <v>73</v>
      </c>
      <c r="Q37" s="255"/>
      <c r="R37" s="256"/>
    </row>
    <row r="38" spans="1:18" ht="15" thickBot="1">
      <c r="A38" s="485"/>
      <c r="B38" s="486"/>
      <c r="C38" s="459" t="s">
        <v>74</v>
      </c>
      <c r="D38" s="459"/>
      <c r="E38" s="459"/>
      <c r="F38" s="459"/>
      <c r="G38" s="459"/>
      <c r="H38" s="460"/>
      <c r="I38" s="260" t="s">
        <v>112</v>
      </c>
      <c r="J38" s="434"/>
      <c r="K38" s="434"/>
      <c r="L38" s="474"/>
      <c r="M38" s="288" t="s">
        <v>166</v>
      </c>
      <c r="N38" s="37" t="s">
        <v>167</v>
      </c>
      <c r="O38" s="260" t="s">
        <v>168</v>
      </c>
      <c r="P38" s="260" t="s">
        <v>112</v>
      </c>
      <c r="Q38" s="434"/>
      <c r="R38" s="435"/>
    </row>
    <row r="39" spans="1:18" ht="26.5" thickBot="1">
      <c r="A39" s="240" t="s">
        <v>125</v>
      </c>
      <c r="B39" s="241" t="s">
        <v>114</v>
      </c>
      <c r="C39" s="136" t="s">
        <v>115</v>
      </c>
      <c r="D39" s="140" t="s">
        <v>126</v>
      </c>
      <c r="E39" s="136" t="s">
        <v>117</v>
      </c>
      <c r="F39" s="140" t="s">
        <v>126</v>
      </c>
      <c r="G39" s="136" t="s">
        <v>118</v>
      </c>
      <c r="H39" s="140" t="s">
        <v>126</v>
      </c>
      <c r="I39" s="138" t="s">
        <v>179</v>
      </c>
      <c r="J39" s="139" t="s">
        <v>180</v>
      </c>
      <c r="K39" s="286" t="s">
        <v>181</v>
      </c>
      <c r="L39" s="474"/>
      <c r="M39" s="289">
        <f>M28</f>
        <v>0</v>
      </c>
      <c r="N39" s="283">
        <f>N28</f>
        <v>0</v>
      </c>
      <c r="O39" s="284">
        <f>O28</f>
        <v>0</v>
      </c>
      <c r="P39" s="139" t="s">
        <v>182</v>
      </c>
      <c r="Q39" s="139" t="s">
        <v>183</v>
      </c>
      <c r="R39" s="139" t="s">
        <v>184</v>
      </c>
    </row>
    <row r="40" spans="1:18">
      <c r="A40" s="150" t="s">
        <v>130</v>
      </c>
      <c r="B40" s="328">
        <v>0</v>
      </c>
      <c r="C40" s="322">
        <v>0</v>
      </c>
      <c r="D40" s="321">
        <v>0</v>
      </c>
      <c r="E40" s="322">
        <v>0</v>
      </c>
      <c r="F40" s="321">
        <v>0</v>
      </c>
      <c r="G40" s="322">
        <v>0</v>
      </c>
      <c r="H40" s="329">
        <v>0</v>
      </c>
      <c r="I40" s="141">
        <f>(B40*C40)*D40*21</f>
        <v>0</v>
      </c>
      <c r="J40" s="40">
        <f>(B40*E40)*F40*16</f>
        <v>0</v>
      </c>
      <c r="K40" s="287">
        <f>(B40*G40)*H40*13</f>
        <v>0</v>
      </c>
      <c r="L40" s="474"/>
      <c r="M40" s="2"/>
      <c r="N40" s="2"/>
      <c r="O40" s="2"/>
      <c r="P40" s="40">
        <f>(B40*C40)*D40*M39</f>
        <v>0</v>
      </c>
      <c r="Q40" s="40">
        <f>(B40*E40)*F40*N39</f>
        <v>0</v>
      </c>
      <c r="R40" s="40">
        <f>(B40*G40)*H40*O39</f>
        <v>0</v>
      </c>
    </row>
    <row r="41" spans="1:18">
      <c r="A41" s="150" t="s">
        <v>131</v>
      </c>
      <c r="B41" s="328">
        <v>0</v>
      </c>
      <c r="C41" s="322">
        <v>0</v>
      </c>
      <c r="D41" s="321">
        <v>0</v>
      </c>
      <c r="E41" s="322">
        <v>0</v>
      </c>
      <c r="F41" s="321">
        <v>0</v>
      </c>
      <c r="G41" s="322">
        <v>0</v>
      </c>
      <c r="H41" s="329">
        <v>0</v>
      </c>
      <c r="I41" s="141">
        <f>(B41*C41)*D41*21</f>
        <v>0</v>
      </c>
      <c r="J41" s="40">
        <f>(B41*E41)*F41*16</f>
        <v>0</v>
      </c>
      <c r="K41" s="287">
        <f>(B41*G41)*H41*13</f>
        <v>0</v>
      </c>
      <c r="L41" s="474"/>
      <c r="M41" s="2"/>
      <c r="N41" s="2"/>
      <c r="O41" s="2"/>
      <c r="P41" s="40">
        <f>(B41*C41)*D41*M39</f>
        <v>0</v>
      </c>
      <c r="Q41" s="40">
        <f>(B41*E41)*F41*N39</f>
        <v>0</v>
      </c>
      <c r="R41" s="40">
        <f>(B41*G41)*H41*O39</f>
        <v>0</v>
      </c>
    </row>
    <row r="42" spans="1:18">
      <c r="A42" s="150" t="s">
        <v>132</v>
      </c>
      <c r="B42" s="328">
        <v>0</v>
      </c>
      <c r="C42" s="322">
        <v>0</v>
      </c>
      <c r="D42" s="321">
        <v>0</v>
      </c>
      <c r="E42" s="322">
        <v>0</v>
      </c>
      <c r="F42" s="321">
        <v>0</v>
      </c>
      <c r="G42" s="322">
        <v>0</v>
      </c>
      <c r="H42" s="329">
        <v>0</v>
      </c>
      <c r="I42" s="141">
        <f>(B42*C42)*D42*21</f>
        <v>0</v>
      </c>
      <c r="J42" s="40">
        <f>(B42*E42)*F42*16</f>
        <v>0</v>
      </c>
      <c r="K42" s="287">
        <f>(B42*G42)*H42*13</f>
        <v>0</v>
      </c>
      <c r="L42" s="474"/>
      <c r="M42" s="2"/>
      <c r="N42" s="2"/>
      <c r="O42" s="2"/>
      <c r="P42" s="40">
        <f>(B42*C42)*D42*M39</f>
        <v>0</v>
      </c>
      <c r="Q42" s="40">
        <f>(B42*E42)*F42*N39</f>
        <v>0</v>
      </c>
      <c r="R42" s="40">
        <f>(B42*G42)*H42*O39</f>
        <v>0</v>
      </c>
    </row>
    <row r="43" spans="1:18" ht="15" thickBot="1">
      <c r="A43" s="150" t="s">
        <v>133</v>
      </c>
      <c r="B43" s="330">
        <v>0</v>
      </c>
      <c r="C43" s="327">
        <v>0</v>
      </c>
      <c r="D43" s="326">
        <v>0</v>
      </c>
      <c r="E43" s="327">
        <v>0</v>
      </c>
      <c r="F43" s="326">
        <v>0</v>
      </c>
      <c r="G43" s="327">
        <v>0</v>
      </c>
      <c r="H43" s="331">
        <v>0</v>
      </c>
      <c r="I43" s="141">
        <f>(B43*C43)*D43*21</f>
        <v>0</v>
      </c>
      <c r="J43" s="40">
        <f>(B43*E43)*F43*16</f>
        <v>0</v>
      </c>
      <c r="K43" s="287">
        <f>(B43*G43)*H43*13</f>
        <v>0</v>
      </c>
      <c r="L43" s="474"/>
      <c r="M43" s="4" t="s">
        <v>175</v>
      </c>
      <c r="N43" s="2"/>
      <c r="O43" s="2"/>
      <c r="P43" s="40">
        <f>(B43*C43)*D43*M39</f>
        <v>0</v>
      </c>
      <c r="Q43" s="40">
        <f>(B43*E43)*F43*N39</f>
        <v>0</v>
      </c>
      <c r="R43" s="40">
        <f>(B43*G43)*H43*O39</f>
        <v>0</v>
      </c>
    </row>
    <row r="44" spans="1:18" ht="15" thickBot="1">
      <c r="A44" s="2"/>
      <c r="B44" s="2"/>
      <c r="C44" s="7"/>
      <c r="D44" s="2"/>
      <c r="E44" s="2"/>
      <c r="F44" s="2"/>
      <c r="G44" s="2"/>
      <c r="H44" s="2"/>
      <c r="I44" s="74">
        <f>SUM(I40:I43)</f>
        <v>0</v>
      </c>
      <c r="J44" s="74">
        <f>SUM(J40:J43)</f>
        <v>0</v>
      </c>
      <c r="K44" s="75">
        <f>SUM(K40:K43)</f>
        <v>0</v>
      </c>
      <c r="L44" s="474"/>
      <c r="M44" s="60" t="s">
        <v>185</v>
      </c>
      <c r="N44" s="2"/>
      <c r="O44" s="2"/>
      <c r="P44" s="74">
        <f>SUM(P40:P43)</f>
        <v>0</v>
      </c>
      <c r="Q44" s="74">
        <f>SUM(Q40:Q43)</f>
        <v>0</v>
      </c>
      <c r="R44" s="74">
        <f>SUM(R40:R43)</f>
        <v>0</v>
      </c>
    </row>
    <row r="45" spans="1:18" ht="15.5" thickTop="1" thickBot="1">
      <c r="A45" s="2"/>
      <c r="B45" s="2"/>
      <c r="C45" s="7"/>
      <c r="D45" s="2"/>
      <c r="E45" s="2"/>
      <c r="F45" s="2"/>
      <c r="G45" s="2"/>
      <c r="H45" s="2"/>
      <c r="I45" s="432">
        <f>SUM(I44:K44)</f>
        <v>0</v>
      </c>
      <c r="J45" s="432"/>
      <c r="K45" s="432"/>
      <c r="L45" s="475"/>
      <c r="M45" s="476">
        <f>I45+P45</f>
        <v>0</v>
      </c>
      <c r="N45" s="477"/>
      <c r="O45" s="2"/>
      <c r="P45" s="432">
        <f>SUM(P44:R44)</f>
        <v>0</v>
      </c>
      <c r="Q45" s="432"/>
      <c r="R45" s="432"/>
    </row>
    <row r="46" spans="1:18" ht="15" thickTop="1">
      <c r="A46" s="2"/>
      <c r="B46" s="2"/>
      <c r="C46" s="7"/>
      <c r="D46" s="2"/>
      <c r="E46" s="2"/>
      <c r="F46" s="2"/>
      <c r="G46" s="2"/>
      <c r="H46" s="2"/>
      <c r="I46" s="433" t="s">
        <v>177</v>
      </c>
      <c r="J46" s="433"/>
      <c r="K46" s="433"/>
      <c r="L46" s="20"/>
      <c r="M46" s="478" t="s">
        <v>105</v>
      </c>
      <c r="N46" s="478"/>
      <c r="O46" s="478"/>
      <c r="P46" s="433" t="s">
        <v>177</v>
      </c>
      <c r="Q46" s="433"/>
      <c r="R46" s="433"/>
    </row>
    <row r="47" spans="1:16" ht="15" thickBot="1">
      <c r="A47" s="2"/>
      <c r="B47" s="2"/>
      <c r="C47" s="7"/>
      <c r="D47" s="2"/>
      <c r="E47" s="2"/>
      <c r="F47" s="2"/>
      <c r="G47" s="2"/>
      <c r="H47" s="2"/>
      <c r="I47" s="70"/>
      <c r="J47" s="70"/>
      <c r="K47" s="70"/>
      <c r="L47" s="20"/>
      <c r="M47" s="43"/>
      <c r="N47" s="2"/>
      <c r="O47" s="2"/>
      <c r="P47" s="2"/>
    </row>
    <row r="48" spans="1:18" customHeight="1">
      <c r="A48" s="483" t="s">
        <v>178</v>
      </c>
      <c r="B48" s="487"/>
      <c r="C48" s="439" t="s">
        <v>72</v>
      </c>
      <c r="D48" s="440"/>
      <c r="E48" s="440"/>
      <c r="F48" s="440"/>
      <c r="G48" s="440"/>
      <c r="H48" s="441"/>
      <c r="I48" s="254" t="s">
        <v>73</v>
      </c>
      <c r="J48" s="255"/>
      <c r="K48" s="255"/>
      <c r="L48" s="473"/>
      <c r="M48" s="399" t="s">
        <v>165</v>
      </c>
      <c r="N48" s="281"/>
      <c r="O48" s="282"/>
      <c r="P48" s="254" t="s">
        <v>73</v>
      </c>
      <c r="Q48" s="255"/>
      <c r="R48" s="256"/>
    </row>
    <row r="49" spans="1:18" ht="15" thickBot="1">
      <c r="A49" s="488"/>
      <c r="B49" s="489"/>
      <c r="C49" s="458" t="s">
        <v>74</v>
      </c>
      <c r="D49" s="459"/>
      <c r="E49" s="459"/>
      <c r="F49" s="459"/>
      <c r="G49" s="459"/>
      <c r="H49" s="460"/>
      <c r="I49" s="260" t="s">
        <v>112</v>
      </c>
      <c r="J49" s="434"/>
      <c r="K49" s="434"/>
      <c r="L49" s="474"/>
      <c r="M49" s="288" t="s">
        <v>166</v>
      </c>
      <c r="N49" s="37" t="s">
        <v>167</v>
      </c>
      <c r="O49" s="260" t="s">
        <v>168</v>
      </c>
      <c r="P49" s="260" t="s">
        <v>112</v>
      </c>
      <c r="Q49" s="434"/>
      <c r="R49" s="435"/>
    </row>
    <row r="50" spans="1:18" ht="26.5" thickBot="1">
      <c r="A50" s="149" t="s">
        <v>134</v>
      </c>
      <c r="B50" s="176" t="s">
        <v>135</v>
      </c>
      <c r="C50" s="136" t="s">
        <v>115</v>
      </c>
      <c r="D50" s="140" t="s">
        <v>136</v>
      </c>
      <c r="E50" s="136" t="s">
        <v>117</v>
      </c>
      <c r="F50" s="140" t="s">
        <v>136</v>
      </c>
      <c r="G50" s="136" t="s">
        <v>118</v>
      </c>
      <c r="H50" s="140" t="s">
        <v>136</v>
      </c>
      <c r="I50" s="138" t="s">
        <v>186</v>
      </c>
      <c r="J50" s="139" t="s">
        <v>187</v>
      </c>
      <c r="K50" s="286" t="s">
        <v>188</v>
      </c>
      <c r="L50" s="474"/>
      <c r="M50" s="289">
        <f>M28</f>
        <v>0</v>
      </c>
      <c r="N50" s="283">
        <f>N28</f>
        <v>0</v>
      </c>
      <c r="O50" s="284">
        <f>O28</f>
        <v>0</v>
      </c>
      <c r="P50" s="139" t="s">
        <v>189</v>
      </c>
      <c r="Q50" s="139" t="s">
        <v>190</v>
      </c>
      <c r="R50" s="139" t="s">
        <v>191</v>
      </c>
    </row>
    <row r="51" spans="1:18">
      <c r="A51" s="150" t="s">
        <v>140</v>
      </c>
      <c r="B51" s="328">
        <v>0</v>
      </c>
      <c r="C51" s="322">
        <v>0</v>
      </c>
      <c r="D51" s="321">
        <v>0</v>
      </c>
      <c r="E51" s="322">
        <v>0</v>
      </c>
      <c r="F51" s="321">
        <v>0</v>
      </c>
      <c r="G51" s="322">
        <v>0</v>
      </c>
      <c r="H51" s="329">
        <v>0</v>
      </c>
      <c r="I51" s="141">
        <f>(B51*C51)*D51</f>
        <v>0</v>
      </c>
      <c r="J51" s="40">
        <f>(B51*E51)*F51</f>
        <v>0</v>
      </c>
      <c r="K51" s="287">
        <f>(B51*G51)*H51</f>
        <v>0</v>
      </c>
      <c r="L51" s="474"/>
      <c r="M51" s="2"/>
      <c r="N51" s="2"/>
      <c r="O51" s="2"/>
      <c r="P51" s="40">
        <f>(B51*C51)*D51*M50</f>
        <v>0</v>
      </c>
      <c r="Q51" s="40">
        <f>(B51*E51)*F51*N50</f>
        <v>0</v>
      </c>
      <c r="R51" s="40">
        <f>(B51*G51)*H51*O50</f>
        <v>0</v>
      </c>
    </row>
    <row r="52" spans="1:18" ht="15" thickBot="1">
      <c r="A52" s="150" t="s">
        <v>141</v>
      </c>
      <c r="B52" s="330">
        <v>0</v>
      </c>
      <c r="C52" s="327">
        <v>0</v>
      </c>
      <c r="D52" s="326">
        <v>0</v>
      </c>
      <c r="E52" s="327">
        <v>0</v>
      </c>
      <c r="F52" s="326">
        <v>0</v>
      </c>
      <c r="G52" s="327">
        <v>0</v>
      </c>
      <c r="H52" s="331">
        <v>0</v>
      </c>
      <c r="I52" s="141">
        <f>(B52*C52)*D52</f>
        <v>0</v>
      </c>
      <c r="J52" s="40">
        <f>(B52*E52)*F52</f>
        <v>0</v>
      </c>
      <c r="K52" s="287">
        <f>(B52*G52)*H52</f>
        <v>0</v>
      </c>
      <c r="L52" s="474"/>
      <c r="M52" s="4" t="s">
        <v>175</v>
      </c>
      <c r="N52" s="2"/>
      <c r="O52" s="2"/>
      <c r="P52" s="40">
        <f>(B52*C52)*D52*M50</f>
        <v>0</v>
      </c>
      <c r="Q52" s="40">
        <f>(B52*E52)*F52*N50</f>
        <v>0</v>
      </c>
      <c r="R52" s="40">
        <f>(B52*G52)*H52*O50</f>
        <v>0</v>
      </c>
    </row>
    <row r="53" spans="1:18" ht="15" thickBot="1">
      <c r="A53" s="2"/>
      <c r="B53" s="2"/>
      <c r="C53" s="7"/>
      <c r="D53" s="2"/>
      <c r="E53" s="2"/>
      <c r="F53" s="2"/>
      <c r="G53" s="2"/>
      <c r="H53" s="2"/>
      <c r="I53" s="74">
        <f>SUM(I51:I52)</f>
        <v>0</v>
      </c>
      <c r="J53" s="74">
        <f>SUM(J51:J52)</f>
        <v>0</v>
      </c>
      <c r="K53" s="75">
        <f>SUM(K51:K52)</f>
        <v>0</v>
      </c>
      <c r="L53" s="474"/>
      <c r="M53" s="60" t="s">
        <v>192</v>
      </c>
      <c r="N53" s="2"/>
      <c r="O53" s="2"/>
      <c r="P53" s="74">
        <f>SUM(P51:P52)</f>
        <v>0</v>
      </c>
      <c r="Q53" s="74">
        <f>SUM(Q51:Q52)</f>
        <v>0</v>
      </c>
      <c r="R53" s="74">
        <f>SUM(R51:R52)</f>
        <v>0</v>
      </c>
    </row>
    <row r="54" spans="1:18" ht="15.5" thickTop="1" thickBot="1">
      <c r="A54" s="2"/>
      <c r="B54" s="2"/>
      <c r="C54" s="7"/>
      <c r="D54" s="2"/>
      <c r="E54" s="2"/>
      <c r="F54" s="2"/>
      <c r="G54" s="2"/>
      <c r="H54" s="2"/>
      <c r="I54" s="432">
        <f>SUM(I53:K53)</f>
        <v>0</v>
      </c>
      <c r="J54" s="432"/>
      <c r="K54" s="432"/>
      <c r="L54" s="475"/>
      <c r="M54" s="476">
        <f>I54+P54</f>
        <v>0</v>
      </c>
      <c r="N54" s="477"/>
      <c r="O54" s="2"/>
      <c r="P54" s="432">
        <f>SUM(P53:R53)</f>
        <v>0</v>
      </c>
      <c r="Q54" s="432"/>
      <c r="R54" s="432"/>
    </row>
    <row r="55" spans="1:18" ht="15" thickTop="1">
      <c r="A55" s="2"/>
      <c r="B55" s="2"/>
      <c r="C55" s="7"/>
      <c r="D55" s="2"/>
      <c r="E55" s="2"/>
      <c r="F55" s="2"/>
      <c r="G55" s="2"/>
      <c r="H55" s="2"/>
      <c r="I55" s="433" t="s">
        <v>177</v>
      </c>
      <c r="J55" s="433"/>
      <c r="K55" s="433"/>
      <c r="L55" s="285"/>
      <c r="M55" s="478" t="s">
        <v>105</v>
      </c>
      <c r="N55" s="478"/>
      <c r="O55" s="478"/>
      <c r="P55" s="433" t="s">
        <v>177</v>
      </c>
      <c r="Q55" s="433"/>
      <c r="R55" s="433"/>
    </row>
    <row r="56" spans="1:15">
      <c r="A56" s="2"/>
      <c r="B56" s="2"/>
      <c r="C56" s="7"/>
      <c r="D56" s="2"/>
      <c r="E56" s="2"/>
      <c r="F56" s="2"/>
      <c r="G56" s="2"/>
      <c r="H56" s="2"/>
      <c r="I56" s="72"/>
      <c r="J56" s="70"/>
      <c r="K56" s="70"/>
      <c r="L56" s="285"/>
      <c r="M56" s="43"/>
      <c r="N56" s="2"/>
      <c r="O56" s="2"/>
    </row>
    <row r="57" spans="1:15" ht="15" thickBot="1">
      <c r="A57" s="397" t="s">
        <v>142</v>
      </c>
      <c r="B57" s="151"/>
      <c r="C57" s="7"/>
      <c r="D57" s="2"/>
      <c r="E57" s="2"/>
      <c r="F57" s="2"/>
      <c r="G57" s="2"/>
      <c r="H57" s="2"/>
      <c r="L57" s="20"/>
      <c r="M57" s="43"/>
      <c r="N57" s="2"/>
      <c r="O57" s="2"/>
    </row>
    <row r="58" spans="1:16" ht="28">
      <c r="A58" s="149" t="s">
        <v>143</v>
      </c>
      <c r="B58" s="152" t="s">
        <v>144</v>
      </c>
      <c r="C58" s="2"/>
      <c r="D58" s="2"/>
      <c r="E58" s="2"/>
      <c r="F58" s="24"/>
      <c r="G58" s="2"/>
      <c r="H58" s="2"/>
      <c r="I58" s="2"/>
      <c r="J58" s="2"/>
      <c r="K58" s="2"/>
      <c r="L58" s="2"/>
      <c r="M58" s="2"/>
      <c r="N58" s="2"/>
      <c r="O58" s="2"/>
      <c r="P58" s="2"/>
    </row>
    <row r="59" spans="1:16">
      <c r="A59" s="150" t="s">
        <v>145</v>
      </c>
      <c r="B59" s="328">
        <v>0</v>
      </c>
      <c r="C59" s="2"/>
      <c r="D59" s="2"/>
      <c r="E59" s="2"/>
      <c r="F59" s="2"/>
      <c r="G59" s="2"/>
      <c r="H59" s="2"/>
      <c r="I59" s="2"/>
      <c r="J59" s="2"/>
      <c r="K59" s="2"/>
      <c r="L59" s="2"/>
      <c r="M59" s="2"/>
      <c r="N59" s="2"/>
      <c r="O59" s="2"/>
      <c r="P59" s="2"/>
    </row>
    <row r="60" spans="1:16">
      <c r="A60" s="150" t="s">
        <v>146</v>
      </c>
      <c r="B60" s="328">
        <v>0</v>
      </c>
      <c r="C60" s="70" t="s">
        <v>147</v>
      </c>
      <c r="D60" s="70"/>
      <c r="E60" s="70"/>
      <c r="F60" s="70"/>
      <c r="G60" s="43"/>
      <c r="H60" s="2"/>
      <c r="I60" s="2"/>
      <c r="J60" s="2"/>
      <c r="K60" s="2"/>
      <c r="L60" s="2"/>
      <c r="M60" s="2"/>
      <c r="N60" s="2"/>
      <c r="O60" s="2"/>
      <c r="P60" s="2"/>
    </row>
    <row r="61" spans="1:16">
      <c r="A61" s="150" t="s">
        <v>148</v>
      </c>
      <c r="B61" s="328">
        <v>0</v>
      </c>
      <c r="C61" s="70"/>
      <c r="D61" s="70"/>
      <c r="E61" s="70"/>
      <c r="F61" s="70"/>
      <c r="G61" s="43"/>
      <c r="H61" s="2"/>
      <c r="I61" s="2"/>
      <c r="J61" s="2"/>
      <c r="K61" s="2"/>
      <c r="L61" s="2"/>
      <c r="M61" s="2"/>
      <c r="N61" s="2"/>
      <c r="O61" s="2"/>
      <c r="P61" s="2"/>
    </row>
    <row r="62" spans="1:16" ht="15" thickBot="1">
      <c r="A62" s="150" t="s">
        <v>149</v>
      </c>
      <c r="B62" s="330">
        <v>0</v>
      </c>
      <c r="C62" s="2"/>
      <c r="D62" s="2"/>
      <c r="E62" s="2"/>
      <c r="F62" s="2"/>
      <c r="G62" s="2"/>
      <c r="H62" s="2"/>
      <c r="I62" s="2"/>
      <c r="J62" s="2"/>
      <c r="K62" s="2"/>
      <c r="L62" s="2"/>
      <c r="M62" s="2"/>
      <c r="N62" s="2"/>
      <c r="O62" s="2"/>
      <c r="P62" s="2"/>
    </row>
    <row r="63" spans="1:16">
      <c r="A63" s="2"/>
      <c r="B63" s="2"/>
      <c r="C63" s="2"/>
      <c r="D63" s="2"/>
      <c r="E63" s="2"/>
      <c r="F63" s="2"/>
      <c r="G63" s="2"/>
      <c r="H63" s="2"/>
      <c r="I63" s="2"/>
      <c r="J63" s="2"/>
      <c r="K63" s="2"/>
      <c r="L63" s="2"/>
      <c r="M63" s="2"/>
      <c r="N63" s="2"/>
      <c r="O63" s="2"/>
      <c r="P63" s="2"/>
    </row>
    <row r="64" spans="1:16">
      <c r="A64" s="2"/>
      <c r="B64" s="2"/>
      <c r="C64" s="2"/>
      <c r="D64" s="2"/>
      <c r="E64" s="2"/>
      <c r="F64" s="2"/>
      <c r="G64" s="2"/>
      <c r="H64" s="2"/>
      <c r="I64" s="2"/>
      <c r="J64" s="2"/>
      <c r="K64" s="2"/>
      <c r="L64" s="2"/>
      <c r="M64" s="2"/>
      <c r="N64" s="2"/>
      <c r="O64" s="2"/>
      <c r="P64" s="2"/>
    </row>
    <row r="65" spans="1:16">
      <c r="A65" s="4" t="s">
        <v>150</v>
      </c>
      <c r="B65" s="2"/>
      <c r="C65" s="2"/>
      <c r="D65" s="2"/>
      <c r="E65" s="2"/>
      <c r="F65" s="2"/>
      <c r="G65" s="2"/>
      <c r="H65" s="2"/>
      <c r="I65" s="2"/>
      <c r="J65" s="2"/>
      <c r="K65" s="2"/>
      <c r="L65" s="2"/>
      <c r="M65" s="2"/>
      <c r="N65" s="2"/>
      <c r="O65" s="2"/>
      <c r="P65" s="2"/>
    </row>
    <row r="66" spans="1:16">
      <c r="A66" s="65" t="s">
        <v>151</v>
      </c>
      <c r="B66" s="45"/>
      <c r="C66" s="38"/>
      <c r="D66" s="38"/>
      <c r="E66" s="38"/>
      <c r="F66" s="38"/>
      <c r="G66" s="38"/>
      <c r="H66" s="38"/>
      <c r="I66" s="7"/>
      <c r="J66" s="7"/>
      <c r="K66" s="7"/>
      <c r="L66" s="7"/>
      <c r="M66" s="2"/>
      <c r="N66" s="2"/>
      <c r="O66" s="2"/>
      <c r="P66" s="2"/>
    </row>
    <row r="67" spans="1:16">
      <c r="A67" s="2"/>
      <c r="B67" s="45"/>
      <c r="C67" s="38"/>
      <c r="D67" s="38"/>
      <c r="E67" s="38"/>
      <c r="F67" s="38"/>
      <c r="G67" s="38"/>
      <c r="H67" s="38"/>
      <c r="I67" s="7"/>
      <c r="J67" s="7"/>
      <c r="K67" s="7"/>
      <c r="L67" s="7"/>
      <c r="M67" s="2"/>
      <c r="N67" s="2"/>
      <c r="O67" s="2"/>
      <c r="P67" s="2"/>
    </row>
    <row r="68" spans="1:16" ht="15" thickBot="1">
      <c r="A68" s="2"/>
      <c r="B68" s="45"/>
      <c r="C68" s="426" t="s">
        <v>152</v>
      </c>
      <c r="D68" s="427"/>
      <c r="E68" s="427"/>
      <c r="F68" s="427"/>
      <c r="G68" s="427"/>
      <c r="H68" s="427"/>
      <c r="I68" s="429" t="s">
        <v>153</v>
      </c>
      <c r="J68" s="430"/>
      <c r="K68" s="431"/>
      <c r="L68" s="66"/>
      <c r="M68" s="2"/>
      <c r="N68" s="2"/>
      <c r="O68" s="2"/>
      <c r="P68" s="2"/>
    </row>
    <row r="69" spans="1:16">
      <c r="A69" s="447" t="s">
        <v>77</v>
      </c>
      <c r="B69" s="448"/>
      <c r="C69" s="445" t="s">
        <v>154</v>
      </c>
      <c r="D69" s="446"/>
      <c r="E69" s="445" t="s">
        <v>155</v>
      </c>
      <c r="F69" s="446"/>
      <c r="G69" s="445" t="s">
        <v>156</v>
      </c>
      <c r="H69" s="446"/>
      <c r="I69" s="87" t="s">
        <v>154</v>
      </c>
      <c r="J69" s="142" t="s">
        <v>155</v>
      </c>
      <c r="K69" s="142" t="s">
        <v>156</v>
      </c>
      <c r="L69" s="39"/>
      <c r="M69" s="2"/>
      <c r="N69" s="2"/>
      <c r="O69" s="2"/>
      <c r="P69" s="2"/>
    </row>
    <row r="70" spans="1:16" ht="34.5">
      <c r="A70" s="449"/>
      <c r="B70" s="450"/>
      <c r="C70" s="145" t="s">
        <v>157</v>
      </c>
      <c r="D70" s="146" t="s">
        <v>158</v>
      </c>
      <c r="E70" s="145" t="s">
        <v>157</v>
      </c>
      <c r="F70" s="146" t="s">
        <v>158</v>
      </c>
      <c r="G70" s="145" t="s">
        <v>157</v>
      </c>
      <c r="H70" s="146" t="s">
        <v>158</v>
      </c>
      <c r="I70" s="144" t="s">
        <v>159</v>
      </c>
      <c r="J70" s="143" t="s">
        <v>159</v>
      </c>
      <c r="K70" s="143" t="s">
        <v>159</v>
      </c>
      <c r="L70" s="67"/>
      <c r="M70" s="2"/>
      <c r="N70" s="2"/>
      <c r="O70" s="2"/>
      <c r="P70" s="2"/>
    </row>
    <row r="71" spans="1:16">
      <c r="A71" s="442" t="s">
        <v>86</v>
      </c>
      <c r="B71" s="443"/>
      <c r="C71" s="332">
        <v>0</v>
      </c>
      <c r="D71" s="333">
        <v>0</v>
      </c>
      <c r="E71" s="332">
        <v>0</v>
      </c>
      <c r="F71" s="333">
        <v>0</v>
      </c>
      <c r="G71" s="332">
        <v>0</v>
      </c>
      <c r="H71" s="333">
        <v>0</v>
      </c>
      <c r="I71" s="147" t="e">
        <f>D71/C71</f>
        <v>#DIV/0!</v>
      </c>
      <c r="J71" s="48" t="e">
        <f>F71/E71</f>
        <v>#DIV/0!</v>
      </c>
      <c r="K71" s="48" t="e">
        <f>H71/G71</f>
        <v>#DIV/0!</v>
      </c>
      <c r="L71" s="68"/>
      <c r="N71" s="2"/>
      <c r="O71" s="2"/>
      <c r="P71" s="2"/>
    </row>
    <row r="72" spans="1:16">
      <c r="A72" s="442" t="s">
        <v>87</v>
      </c>
      <c r="B72" s="443"/>
      <c r="C72" s="332">
        <v>0</v>
      </c>
      <c r="D72" s="333">
        <v>0</v>
      </c>
      <c r="E72" s="332">
        <v>0</v>
      </c>
      <c r="F72" s="333">
        <v>0</v>
      </c>
      <c r="G72" s="332">
        <v>0</v>
      </c>
      <c r="H72" s="333">
        <v>0</v>
      </c>
      <c r="I72" s="147" t="e">
        <f>D72/C72</f>
        <v>#DIV/0!</v>
      </c>
      <c r="J72" s="48" t="e">
        <f>F72/E72</f>
        <v>#DIV/0!</v>
      </c>
      <c r="K72" s="48" t="e">
        <f>H72/G72</f>
        <v>#DIV/0!</v>
      </c>
      <c r="L72" s="68"/>
      <c r="M72" s="2"/>
      <c r="N72" s="2"/>
      <c r="O72" s="2"/>
      <c r="P72" s="2"/>
    </row>
    <row r="73" spans="1:16">
      <c r="A73" s="442" t="s">
        <v>88</v>
      </c>
      <c r="B73" s="443"/>
      <c r="C73" s="332">
        <v>0</v>
      </c>
      <c r="D73" s="333">
        <v>0</v>
      </c>
      <c r="E73" s="332">
        <v>0</v>
      </c>
      <c r="F73" s="333">
        <v>0</v>
      </c>
      <c r="G73" s="332">
        <v>0</v>
      </c>
      <c r="H73" s="333">
        <v>0</v>
      </c>
      <c r="I73" s="147" t="e">
        <f>D73/C73</f>
        <v>#DIV/0!</v>
      </c>
      <c r="J73" s="48" t="e">
        <f>F73/E73</f>
        <v>#DIV/0!</v>
      </c>
      <c r="K73" s="48" t="e">
        <f>H73/G73</f>
        <v>#DIV/0!</v>
      </c>
      <c r="L73" s="68"/>
      <c r="M73" s="2"/>
      <c r="N73" s="2"/>
      <c r="O73" s="2"/>
      <c r="P73" s="2"/>
    </row>
    <row r="74" spans="1:16">
      <c r="A74" s="442" t="s">
        <v>89</v>
      </c>
      <c r="B74" s="443"/>
      <c r="C74" s="332">
        <v>0</v>
      </c>
      <c r="D74" s="333">
        <v>0</v>
      </c>
      <c r="E74" s="332">
        <v>0</v>
      </c>
      <c r="F74" s="333">
        <v>0</v>
      </c>
      <c r="G74" s="332">
        <v>0</v>
      </c>
      <c r="H74" s="333">
        <v>0</v>
      </c>
      <c r="I74" s="147" t="e">
        <f>D74/C74</f>
        <v>#DIV/0!</v>
      </c>
      <c r="J74" s="48" t="e">
        <f>F74/E74</f>
        <v>#DIV/0!</v>
      </c>
      <c r="K74" s="48" t="e">
        <f>H74/G74</f>
        <v>#DIV/0!</v>
      </c>
      <c r="L74" s="68"/>
      <c r="M74" s="2"/>
      <c r="N74" s="2"/>
      <c r="O74" s="2"/>
      <c r="P74" s="2"/>
    </row>
    <row r="75" spans="1:16">
      <c r="A75" s="442" t="s">
        <v>91</v>
      </c>
      <c r="B75" s="443"/>
      <c r="C75" s="332">
        <v>0</v>
      </c>
      <c r="D75" s="333">
        <v>0</v>
      </c>
      <c r="E75" s="332">
        <v>0</v>
      </c>
      <c r="F75" s="333">
        <v>0</v>
      </c>
      <c r="G75" s="332">
        <v>0</v>
      </c>
      <c r="H75" s="333">
        <v>0</v>
      </c>
      <c r="I75" s="147" t="e">
        <f>D75/C75</f>
        <v>#DIV/0!</v>
      </c>
      <c r="J75" s="48" t="e">
        <f>F75/E75</f>
        <v>#DIV/0!</v>
      </c>
      <c r="K75" s="48" t="e">
        <f>H75/G75</f>
        <v>#DIV/0!</v>
      </c>
      <c r="L75" s="68"/>
      <c r="M75" s="2"/>
      <c r="N75" s="2"/>
      <c r="O75" s="2"/>
      <c r="P75" s="2"/>
    </row>
    <row r="76" spans="1:16">
      <c r="A76" s="442" t="s">
        <v>93</v>
      </c>
      <c r="B76" s="443"/>
      <c r="C76" s="332">
        <v>0</v>
      </c>
      <c r="D76" s="333">
        <v>0</v>
      </c>
      <c r="E76" s="332">
        <v>0</v>
      </c>
      <c r="F76" s="333">
        <v>0</v>
      </c>
      <c r="G76" s="332">
        <v>0</v>
      </c>
      <c r="H76" s="333">
        <v>0</v>
      </c>
      <c r="I76" s="147" t="e">
        <f>D76/C76</f>
        <v>#DIV/0!</v>
      </c>
      <c r="J76" s="48" t="e">
        <f>F76/E76</f>
        <v>#DIV/0!</v>
      </c>
      <c r="K76" s="48" t="e">
        <f>H76/G76</f>
        <v>#DIV/0!</v>
      </c>
      <c r="L76" s="68"/>
      <c r="M76" s="2"/>
      <c r="N76" s="2"/>
      <c r="O76" s="2"/>
      <c r="P76" s="2"/>
    </row>
    <row r="77" spans="1:16">
      <c r="A77" s="442" t="s">
        <v>94</v>
      </c>
      <c r="B77" s="443"/>
      <c r="C77" s="332">
        <v>0</v>
      </c>
      <c r="D77" s="333">
        <v>0</v>
      </c>
      <c r="E77" s="332">
        <v>0</v>
      </c>
      <c r="F77" s="333">
        <v>0</v>
      </c>
      <c r="G77" s="332">
        <v>0</v>
      </c>
      <c r="H77" s="333">
        <v>0</v>
      </c>
      <c r="I77" s="147" t="e">
        <f>D77/C77</f>
        <v>#DIV/0!</v>
      </c>
      <c r="J77" s="48" t="e">
        <f>F77/E77</f>
        <v>#DIV/0!</v>
      </c>
      <c r="K77" s="48" t="e">
        <f>H77/G77</f>
        <v>#DIV/0!</v>
      </c>
      <c r="L77" s="68"/>
      <c r="M77" s="2"/>
      <c r="N77" s="2"/>
      <c r="O77" s="2"/>
      <c r="P77" s="2"/>
    </row>
    <row r="78" spans="1:16">
      <c r="A78" s="442" t="s">
        <v>95</v>
      </c>
      <c r="B78" s="443"/>
      <c r="C78" s="332">
        <v>0</v>
      </c>
      <c r="D78" s="333">
        <v>0</v>
      </c>
      <c r="E78" s="332">
        <v>0</v>
      </c>
      <c r="F78" s="333">
        <v>0</v>
      </c>
      <c r="G78" s="332">
        <v>0</v>
      </c>
      <c r="H78" s="333">
        <v>0</v>
      </c>
      <c r="I78" s="147" t="e">
        <f>D78/C78</f>
        <v>#DIV/0!</v>
      </c>
      <c r="J78" s="48" t="e">
        <f>F78/E78</f>
        <v>#DIV/0!</v>
      </c>
      <c r="K78" s="48" t="e">
        <f>H78/G78</f>
        <v>#DIV/0!</v>
      </c>
      <c r="L78" s="68"/>
      <c r="M78" s="2"/>
      <c r="N78" s="2"/>
      <c r="O78" s="2"/>
      <c r="P78" s="2"/>
    </row>
    <row r="79" spans="1:16">
      <c r="A79" s="443" t="s">
        <v>96</v>
      </c>
      <c r="B79" s="444"/>
      <c r="C79" s="332">
        <v>0</v>
      </c>
      <c r="D79" s="333">
        <v>0</v>
      </c>
      <c r="E79" s="332">
        <v>0</v>
      </c>
      <c r="F79" s="333">
        <v>0</v>
      </c>
      <c r="G79" s="332">
        <v>0</v>
      </c>
      <c r="H79" s="333">
        <v>0</v>
      </c>
      <c r="I79" s="147" t="e">
        <f>D79/C79</f>
        <v>#DIV/0!</v>
      </c>
      <c r="J79" s="48" t="e">
        <f>F79/E79</f>
        <v>#DIV/0!</v>
      </c>
      <c r="K79" s="48" t="e">
        <f>H79/G79</f>
        <v>#DIV/0!</v>
      </c>
      <c r="L79" s="68"/>
      <c r="M79" s="2"/>
      <c r="N79" s="2"/>
      <c r="O79" s="2"/>
      <c r="P79" s="2"/>
    </row>
    <row r="80" spans="1:16">
      <c r="A80" s="442" t="s">
        <v>99</v>
      </c>
      <c r="B80" s="443"/>
      <c r="C80" s="332">
        <v>0</v>
      </c>
      <c r="D80" s="333">
        <v>0</v>
      </c>
      <c r="E80" s="332">
        <v>0</v>
      </c>
      <c r="F80" s="333">
        <v>0</v>
      </c>
      <c r="G80" s="332">
        <v>0</v>
      </c>
      <c r="H80" s="333">
        <v>0</v>
      </c>
      <c r="I80" s="147" t="e">
        <f>D80/C80</f>
        <v>#DIV/0!</v>
      </c>
      <c r="J80" s="48" t="e">
        <f>F80/E80</f>
        <v>#DIV/0!</v>
      </c>
      <c r="K80" s="48" t="e">
        <f>H80/G80</f>
        <v>#DIV/0!</v>
      </c>
      <c r="L80" s="68"/>
      <c r="M80" s="2"/>
      <c r="N80" s="2"/>
      <c r="O80" s="2"/>
      <c r="P80" s="2"/>
    </row>
    <row r="81" spans="1:16">
      <c r="A81" s="442" t="s">
        <v>101</v>
      </c>
      <c r="B81" s="443"/>
      <c r="C81" s="332">
        <v>0</v>
      </c>
      <c r="D81" s="333">
        <v>0</v>
      </c>
      <c r="E81" s="332">
        <v>0</v>
      </c>
      <c r="F81" s="333">
        <v>0</v>
      </c>
      <c r="G81" s="332">
        <v>0</v>
      </c>
      <c r="H81" s="333">
        <v>0</v>
      </c>
      <c r="I81" s="147" t="e">
        <f>D81/C81</f>
        <v>#DIV/0!</v>
      </c>
      <c r="J81" s="48" t="e">
        <f>F81/E81</f>
        <v>#DIV/0!</v>
      </c>
      <c r="K81" s="48" t="e">
        <f>H81/G81</f>
        <v>#DIV/0!</v>
      </c>
      <c r="L81" s="68"/>
      <c r="M81" s="2"/>
      <c r="N81" s="2"/>
      <c r="O81" s="2"/>
      <c r="P81" s="2"/>
    </row>
    <row r="82" spans="1:16" ht="15" thickBot="1">
      <c r="A82" s="442" t="s">
        <v>102</v>
      </c>
      <c r="B82" s="443"/>
      <c r="C82" s="334">
        <v>0</v>
      </c>
      <c r="D82" s="335">
        <v>0</v>
      </c>
      <c r="E82" s="334">
        <v>0</v>
      </c>
      <c r="F82" s="335">
        <v>0</v>
      </c>
      <c r="G82" s="334">
        <v>0</v>
      </c>
      <c r="H82" s="335">
        <v>0</v>
      </c>
      <c r="I82" s="147" t="e">
        <f>D82/C82</f>
        <v>#DIV/0!</v>
      </c>
      <c r="J82" s="48" t="e">
        <f>F82/E82</f>
        <v>#DIV/0!</v>
      </c>
      <c r="K82" s="48" t="e">
        <f>H82/G82</f>
        <v>#DIV/0!</v>
      </c>
      <c r="L82" s="68"/>
      <c r="M82" s="2"/>
      <c r="N82" s="2"/>
      <c r="O82" s="2"/>
      <c r="P82" s="2"/>
    </row>
    <row r="83" spans="1:16">
      <c r="A83" s="57"/>
      <c r="B83" s="57"/>
      <c r="C83" s="290"/>
      <c r="D83" s="290"/>
      <c r="E83" s="290"/>
      <c r="F83" s="290"/>
      <c r="G83" s="290"/>
      <c r="H83" s="290"/>
      <c r="I83" s="68"/>
      <c r="J83" s="68"/>
      <c r="K83" s="68"/>
      <c r="L83" s="68"/>
      <c r="M83" s="2"/>
      <c r="N83" s="2"/>
      <c r="O83" s="2"/>
      <c r="P83" s="2"/>
    </row>
    <row r="84" spans="1:16" ht="15" thickBot="1">
      <c r="A84" s="4" t="s">
        <v>66</v>
      </c>
      <c r="B84" s="2"/>
      <c r="C84" s="291"/>
      <c r="D84" s="291"/>
      <c r="E84" s="291"/>
      <c r="F84" s="291"/>
      <c r="G84" s="291"/>
      <c r="H84" s="291"/>
      <c r="I84" s="2"/>
      <c r="J84" s="2"/>
      <c r="K84" s="2"/>
      <c r="L84" s="2"/>
      <c r="M84" s="2"/>
      <c r="N84" s="2"/>
      <c r="O84" s="2"/>
      <c r="P84" s="2"/>
    </row>
    <row r="85" spans="1:16" ht="15" thickBot="1">
      <c r="A85" s="3"/>
      <c r="B85" s="6" t="s">
        <v>67</v>
      </c>
      <c r="C85" s="2"/>
      <c r="D85" s="2"/>
      <c r="E85" s="2"/>
      <c r="F85" s="2"/>
      <c r="G85" s="2"/>
      <c r="H85" s="2"/>
      <c r="I85" s="2"/>
      <c r="J85" s="2"/>
      <c r="K85" s="2"/>
      <c r="L85" s="2"/>
      <c r="M85" s="2"/>
      <c r="N85" s="2"/>
      <c r="O85" s="2"/>
      <c r="P85" s="2"/>
    </row>
    <row r="86" spans="1:16" ht="15" thickBot="1">
      <c r="A86" s="113"/>
      <c r="B86" s="6" t="s">
        <v>69</v>
      </c>
      <c r="C86" s="2"/>
      <c r="D86" s="2"/>
      <c r="E86" s="2"/>
      <c r="F86" s="2"/>
      <c r="G86" s="2"/>
      <c r="H86" s="2"/>
      <c r="I86" s="2"/>
      <c r="J86" s="2"/>
      <c r="K86" s="2"/>
      <c r="L86" s="2"/>
      <c r="M86" s="2"/>
      <c r="N86" s="2"/>
      <c r="O86" s="2"/>
      <c r="P86" s="2"/>
    </row>
    <row r="87" spans="1:16" ht="15" thickBot="1">
      <c r="A87" s="153"/>
      <c r="B87" s="6" t="s">
        <v>70</v>
      </c>
      <c r="C87" s="2"/>
      <c r="D87" s="2"/>
      <c r="E87" s="2"/>
      <c r="F87" s="2"/>
      <c r="G87" s="2"/>
      <c r="H87" s="2"/>
      <c r="I87" s="2"/>
      <c r="J87" s="2"/>
      <c r="K87" s="2"/>
      <c r="L87" s="2"/>
      <c r="M87" s="2"/>
      <c r="N87" s="2"/>
      <c r="O87" s="2"/>
      <c r="P87" s="2"/>
    </row>
    <row r="88" spans="3:16">
      <c r="C88" s="2"/>
      <c r="D88" s="2"/>
      <c r="E88" s="2"/>
      <c r="F88" s="2"/>
      <c r="G88" s="2"/>
      <c r="H88" s="2"/>
      <c r="I88" s="2"/>
      <c r="J88" s="2"/>
      <c r="K88" s="2"/>
      <c r="L88" s="2"/>
      <c r="M88" s="2"/>
      <c r="N88" s="2"/>
      <c r="O88" s="2"/>
      <c r="P88" s="2"/>
    </row>
    <row r="89" spans="1:16">
      <c r="A89" s="2"/>
      <c r="B89" s="2"/>
      <c r="C89" s="2"/>
      <c r="D89" s="2"/>
      <c r="E89" s="2"/>
      <c r="F89" s="2"/>
      <c r="G89" s="2"/>
      <c r="H89" s="2"/>
      <c r="I89" s="2"/>
      <c r="J89" s="2"/>
      <c r="K89" s="2"/>
      <c r="L89" s="2"/>
      <c r="M89" s="2"/>
      <c r="N89" s="2"/>
      <c r="O89" s="2"/>
      <c r="P89" s="2"/>
    </row>
    <row r="90" spans="1:16">
      <c r="A90" s="2"/>
      <c r="B90" s="2"/>
      <c r="C90" s="2"/>
      <c r="D90" s="2"/>
      <c r="E90" s="2"/>
      <c r="F90" s="2"/>
      <c r="G90" s="2"/>
      <c r="H90" s="2"/>
      <c r="I90" s="2"/>
      <c r="J90" s="2"/>
      <c r="K90" s="2"/>
      <c r="L90" s="2"/>
      <c r="M90" s="2"/>
      <c r="N90" s="2"/>
      <c r="O90" s="2"/>
      <c r="P90" s="2"/>
    </row>
    <row r="91" spans="1:16">
      <c r="A91" s="2"/>
      <c r="B91" s="2"/>
      <c r="C91" s="2"/>
      <c r="D91" s="2"/>
      <c r="E91" s="2"/>
      <c r="F91" s="2"/>
      <c r="G91" s="2"/>
      <c r="H91" s="2"/>
      <c r="I91" s="2"/>
      <c r="J91" s="2"/>
      <c r="K91" s="2"/>
      <c r="L91" s="2"/>
      <c r="M91" s="2"/>
      <c r="N91" s="2"/>
      <c r="O91" s="2"/>
      <c r="P91" s="2"/>
    </row>
    <row r="92" spans="1:16">
      <c r="A92" s="2"/>
      <c r="B92" s="2"/>
      <c r="C92" s="2"/>
      <c r="D92" s="2"/>
      <c r="E92" s="2"/>
      <c r="F92" s="2"/>
      <c r="G92" s="2"/>
      <c r="H92" s="2"/>
      <c r="I92" s="2"/>
      <c r="J92" s="2"/>
      <c r="K92" s="2"/>
      <c r="L92" s="2"/>
      <c r="M92" s="2"/>
      <c r="N92" s="2"/>
      <c r="O92" s="2"/>
      <c r="P92" s="2"/>
    </row>
    <row r="93" spans="1:16">
      <c r="A93" s="2"/>
      <c r="B93" s="2"/>
      <c r="C93" s="2"/>
      <c r="D93" s="2"/>
      <c r="E93" s="2"/>
      <c r="F93" s="2"/>
      <c r="G93" s="2"/>
      <c r="H93" s="2"/>
      <c r="I93" s="2"/>
      <c r="J93" s="2"/>
      <c r="K93" s="2"/>
      <c r="L93" s="2"/>
      <c r="M93" s="2"/>
      <c r="N93" s="2"/>
      <c r="O93" s="2"/>
      <c r="P93" s="2"/>
    </row>
    <row r="94" spans="1:16">
      <c r="A94" s="2"/>
      <c r="B94" s="2"/>
      <c r="C94" s="2"/>
      <c r="D94" s="2"/>
      <c r="E94" s="2"/>
      <c r="F94" s="2"/>
      <c r="G94" s="2"/>
      <c r="H94" s="2"/>
      <c r="I94" s="2"/>
      <c r="J94" s="2"/>
      <c r="K94" s="2"/>
      <c r="L94" s="2"/>
      <c r="M94" s="2"/>
      <c r="N94" s="2"/>
      <c r="O94" s="2"/>
      <c r="P94" s="2"/>
    </row>
    <row r="95" spans="1:16">
      <c r="A95" s="2"/>
      <c r="B95" s="2"/>
      <c r="C95" s="2"/>
      <c r="D95" s="2"/>
      <c r="E95" s="2"/>
      <c r="F95" s="2"/>
      <c r="G95" s="2"/>
      <c r="H95" s="2"/>
      <c r="I95" s="2"/>
      <c r="J95" s="2"/>
      <c r="K95" s="2"/>
      <c r="L95" s="2"/>
      <c r="M95" s="2"/>
      <c r="N95" s="2"/>
      <c r="O95" s="2"/>
      <c r="P95" s="2"/>
    </row>
    <row r="96" spans="1:16">
      <c r="A96" s="2"/>
      <c r="B96" s="2"/>
      <c r="C96" s="2"/>
      <c r="D96" s="2"/>
      <c r="E96" s="2"/>
      <c r="F96" s="2"/>
      <c r="G96" s="2"/>
      <c r="H96" s="2"/>
      <c r="I96" s="2"/>
      <c r="J96" s="2"/>
      <c r="K96" s="2"/>
      <c r="L96" s="2"/>
      <c r="M96" s="2"/>
      <c r="N96" s="2"/>
      <c r="O96" s="2"/>
      <c r="P96" s="2"/>
    </row>
    <row r="97" spans="1:16">
      <c r="A97" s="2"/>
      <c r="B97" s="2"/>
      <c r="C97" s="2"/>
      <c r="D97" s="2"/>
      <c r="E97" s="2"/>
      <c r="F97" s="2"/>
      <c r="G97" s="2"/>
      <c r="H97" s="2"/>
      <c r="I97" s="2"/>
      <c r="J97" s="2"/>
      <c r="K97" s="2"/>
      <c r="L97" s="2"/>
      <c r="M97" s="2"/>
      <c r="N97" s="2"/>
      <c r="O97" s="2"/>
      <c r="P97" s="2"/>
    </row>
    <row r="98" spans="1:16">
      <c r="A98" s="2"/>
      <c r="B98" s="2"/>
      <c r="C98" s="2"/>
      <c r="D98" s="2"/>
      <c r="E98" s="2"/>
      <c r="F98" s="2"/>
      <c r="G98" s="2"/>
      <c r="H98" s="2"/>
      <c r="I98" s="2"/>
      <c r="J98" s="2"/>
      <c r="K98" s="2"/>
      <c r="L98" s="2"/>
      <c r="M98" s="2"/>
      <c r="N98" s="2"/>
      <c r="O98" s="2"/>
      <c r="P98" s="2"/>
    </row>
    <row r="99" spans="1:16">
      <c r="A99" s="2"/>
      <c r="B99" s="2"/>
      <c r="C99" s="2"/>
      <c r="D99" s="2"/>
      <c r="E99" s="2"/>
      <c r="F99" s="2"/>
      <c r="G99" s="2"/>
      <c r="H99" s="2"/>
      <c r="I99" s="2"/>
      <c r="J99" s="2"/>
      <c r="K99" s="2"/>
      <c r="L99" s="2"/>
      <c r="M99" s="2"/>
      <c r="N99" s="2"/>
      <c r="O99" s="2"/>
      <c r="P99" s="2"/>
    </row>
    <row r="100" spans="1:16">
      <c r="A100" s="2"/>
      <c r="B100" s="2"/>
      <c r="C100" s="2"/>
      <c r="D100" s="2"/>
      <c r="E100" s="2"/>
      <c r="F100" s="2"/>
      <c r="G100" s="2"/>
      <c r="H100" s="2"/>
      <c r="I100" s="2"/>
      <c r="J100" s="2"/>
      <c r="K100" s="2"/>
      <c r="L100" s="2"/>
      <c r="M100" s="2"/>
      <c r="N100" s="2"/>
      <c r="O100" s="2"/>
      <c r="P100" s="2"/>
    </row>
    <row r="101" spans="1:16">
      <c r="A101" s="2"/>
      <c r="B101" s="2"/>
      <c r="C101" s="2"/>
      <c r="D101" s="2"/>
      <c r="E101" s="2"/>
      <c r="F101" s="2"/>
      <c r="G101" s="2"/>
      <c r="H101" s="2"/>
      <c r="I101" s="2"/>
      <c r="J101" s="2"/>
      <c r="K101" s="2"/>
      <c r="L101" s="2"/>
      <c r="M101" s="2"/>
      <c r="N101" s="2"/>
      <c r="O101" s="2"/>
      <c r="P101" s="2"/>
    </row>
    <row r="102" spans="1:16">
      <c r="A102" s="2"/>
      <c r="B102" s="2"/>
      <c r="C102" s="2"/>
      <c r="D102" s="2"/>
      <c r="E102" s="2"/>
      <c r="F102" s="2"/>
      <c r="G102" s="2"/>
      <c r="H102" s="2"/>
      <c r="I102" s="2"/>
      <c r="J102" s="2"/>
      <c r="K102" s="2"/>
      <c r="L102" s="2"/>
      <c r="M102" s="2"/>
      <c r="N102" s="2"/>
      <c r="O102" s="2"/>
      <c r="P102" s="2"/>
    </row>
  </sheetData>
  <sheetProtection algorithmName="SHA-512" hashValue="17IzsfWuD603JuyvCMeJ0xpJjQIrpSABguKyw9xyr1jzhtdCX7rO8MtCvJVkCHN2WqkewsSlhH6K8JE8oHNnlg==" saltValue="nC0F1jAi6/Kg5ut7BT+QfA==" spinCount="100000" sheet="1" selectLockedCells="1"/>
  <mergeCells count="75">
    <mergeCell ref="A37:B38"/>
    <mergeCell ref="A48:B49"/>
    <mergeCell ref="A82:B82"/>
    <mergeCell ref="A71:B71"/>
    <mergeCell ref="A72:B72"/>
    <mergeCell ref="A73:B73"/>
    <mergeCell ref="A74:B74"/>
    <mergeCell ref="A75:B75"/>
    <mergeCell ref="A76:B76"/>
    <mergeCell ref="A77:B77"/>
    <mergeCell ref="A78:B78"/>
    <mergeCell ref="A79:B79"/>
    <mergeCell ref="A80:B80"/>
    <mergeCell ref="A81:B81"/>
    <mergeCell ref="C60:F60"/>
    <mergeCell ref="C68:H68"/>
    <mergeCell ref="I68:K68"/>
    <mergeCell ref="A69:B70"/>
    <mergeCell ref="C69:D69"/>
    <mergeCell ref="E69:F69"/>
    <mergeCell ref="G69:H69"/>
    <mergeCell ref="I34:K34"/>
    <mergeCell ref="I55:K55"/>
    <mergeCell ref="C37:H37"/>
    <mergeCell ref="I37:K37"/>
    <mergeCell ref="C38:H38"/>
    <mergeCell ref="I38:K38"/>
    <mergeCell ref="I45:K45"/>
    <mergeCell ref="I46:K46"/>
    <mergeCell ref="C48:H48"/>
    <mergeCell ref="I48:K48"/>
    <mergeCell ref="C49:H49"/>
    <mergeCell ref="I49:K49"/>
    <mergeCell ref="I54:K54"/>
    <mergeCell ref="I35:K35"/>
    <mergeCell ref="A22:B22"/>
    <mergeCell ref="C22:H22"/>
    <mergeCell ref="I22:K22"/>
    <mergeCell ref="A23:B23"/>
    <mergeCell ref="C23:D23"/>
    <mergeCell ref="E23:F23"/>
    <mergeCell ref="G23:H23"/>
    <mergeCell ref="I23:J23"/>
    <mergeCell ref="C3:H3"/>
    <mergeCell ref="I3:K3"/>
    <mergeCell ref="C4:H4"/>
    <mergeCell ref="I4:K4"/>
    <mergeCell ref="I20:K20"/>
    <mergeCell ref="I19:K19"/>
    <mergeCell ref="C26:H26"/>
    <mergeCell ref="I26:K26"/>
    <mergeCell ref="C27:H27"/>
    <mergeCell ref="C21:D21"/>
    <mergeCell ref="E21:F21"/>
    <mergeCell ref="G21:H21"/>
    <mergeCell ref="I27:K27"/>
    <mergeCell ref="P27:R27"/>
    <mergeCell ref="P35:R35"/>
    <mergeCell ref="L26:L34"/>
    <mergeCell ref="P34:R34"/>
    <mergeCell ref="L18:L19"/>
    <mergeCell ref="P55:R55"/>
    <mergeCell ref="L48:L54"/>
    <mergeCell ref="M34:N34"/>
    <mergeCell ref="M45:N45"/>
    <mergeCell ref="M54:N54"/>
    <mergeCell ref="M55:O55"/>
    <mergeCell ref="M46:O46"/>
    <mergeCell ref="M35:O35"/>
    <mergeCell ref="L37:L45"/>
    <mergeCell ref="P45:R45"/>
    <mergeCell ref="P46:R46"/>
    <mergeCell ref="P38:R38"/>
    <mergeCell ref="P49:R49"/>
    <mergeCell ref="P54:R54"/>
  </mergeCells>
  <pageMargins left="0.7" right="0.7" top="0.75" bottom="0.75" header="0.3" footer="0.3"/>
  <headerFooter scaleWithDoc="1" alignWithMargins="0" differentFirst="0" differentOddEven="0"/>
  <drawing r:id="rId1"/>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N144"/>
  <sheetViews>
    <sheetView view="normal" workbookViewId="0">
      <selection pane="topLeft" activeCell="B5" sqref="B5"/>
    </sheetView>
  </sheetViews>
  <sheetFormatPr defaultRowHeight="14.5"/>
  <cols>
    <col min="1" max="1" width="30.5703125" customWidth="1"/>
    <col min="2" max="2" width="12.7109375" customWidth="1"/>
    <col min="3" max="3" width="18.5703125" customWidth="1"/>
    <col min="4" max="4" width="23.5703125" customWidth="1"/>
    <col min="5" max="5" width="14.5703125" customWidth="1"/>
  </cols>
  <sheetData>
    <row r="1" spans="1:14" ht="18">
      <c r="A1" s="36" t="s">
        <v>193</v>
      </c>
      <c r="B1" s="2"/>
      <c r="C1" s="2"/>
      <c r="D1" s="2"/>
      <c r="E1" s="2"/>
      <c r="F1" s="2"/>
      <c r="G1" s="2"/>
      <c r="H1" s="2"/>
      <c r="I1" s="2"/>
      <c r="J1" s="2"/>
      <c r="K1" s="2"/>
      <c r="L1" s="2"/>
      <c r="M1" s="2"/>
      <c r="N1" s="2"/>
    </row>
    <row r="2" spans="1:14" ht="18">
      <c r="A2" s="36"/>
      <c r="B2" s="2"/>
      <c r="C2" s="2"/>
      <c r="D2" s="2"/>
      <c r="E2" s="2"/>
      <c r="F2" s="2"/>
      <c r="G2" s="2"/>
      <c r="H2" s="2"/>
      <c r="I2" s="2"/>
      <c r="J2" s="2"/>
      <c r="K2" s="2"/>
      <c r="L2" s="2"/>
      <c r="M2" s="2"/>
      <c r="N2" s="2"/>
    </row>
    <row r="3" spans="1:14" ht="15" thickBot="1">
      <c r="A3" s="83"/>
      <c r="B3" s="121" t="s">
        <v>194</v>
      </c>
      <c r="C3" s="122" t="s">
        <v>195</v>
      </c>
      <c r="D3" s="122" t="s">
        <v>196</v>
      </c>
      <c r="E3" s="2"/>
      <c r="F3" s="2"/>
      <c r="G3" s="2"/>
      <c r="H3" s="2"/>
      <c r="I3" s="2"/>
      <c r="J3" s="2"/>
      <c r="K3" s="2"/>
      <c r="L3" s="30" t="s">
        <v>197</v>
      </c>
      <c r="M3" s="30">
        <v>1</v>
      </c>
      <c r="N3" s="2"/>
    </row>
    <row r="4" spans="1:14" ht="15" thickBot="1">
      <c r="A4" s="493" t="s">
        <v>198</v>
      </c>
      <c r="B4" s="494"/>
      <c r="C4" s="495"/>
      <c r="D4" s="120" t="e">
        <f>Staffing!N5</f>
        <v>#N/A</v>
      </c>
      <c r="E4" s="59" t="s">
        <v>199</v>
      </c>
      <c r="F4" s="2"/>
      <c r="G4" s="2"/>
      <c r="H4" s="2"/>
      <c r="I4" s="2"/>
      <c r="J4" s="2"/>
      <c r="K4" s="2"/>
      <c r="L4" s="30" t="s">
        <v>24</v>
      </c>
      <c r="M4" s="30">
        <v>3</v>
      </c>
      <c r="N4" s="2"/>
    </row>
    <row r="5" spans="1:14">
      <c r="A5" s="118" t="s">
        <v>200</v>
      </c>
      <c r="B5" s="338"/>
      <c r="C5" s="339">
        <v>0</v>
      </c>
      <c r="D5" s="40" t="e">
        <f>VLOOKUP(B5,L3:M7,2,0)*C5</f>
        <v>#N/A</v>
      </c>
      <c r="E5" s="2"/>
      <c r="F5" s="2"/>
      <c r="G5" s="2"/>
      <c r="H5" s="2"/>
      <c r="I5" s="2"/>
      <c r="J5" s="2"/>
      <c r="K5" s="2"/>
      <c r="L5" s="30" t="s">
        <v>201</v>
      </c>
      <c r="M5" s="30">
        <v>4</v>
      </c>
      <c r="N5" s="2"/>
    </row>
    <row r="6" spans="1:14">
      <c r="A6" s="30" t="s">
        <v>202</v>
      </c>
      <c r="B6" s="338"/>
      <c r="C6" s="340">
        <v>0</v>
      </c>
      <c r="D6" s="40" t="e">
        <f>VLOOKUP(B6,L3:M7,2,0)*C6</f>
        <v>#N/A</v>
      </c>
      <c r="E6" s="2"/>
      <c r="F6" s="2"/>
      <c r="G6" s="2"/>
      <c r="H6" s="2"/>
      <c r="I6" s="2"/>
      <c r="J6" s="2"/>
      <c r="K6" s="2"/>
      <c r="L6" s="30" t="s">
        <v>203</v>
      </c>
      <c r="M6" s="30">
        <v>12</v>
      </c>
      <c r="N6" s="2"/>
    </row>
    <row r="7" spans="1:14">
      <c r="A7" s="30" t="s">
        <v>204</v>
      </c>
      <c r="B7" s="338"/>
      <c r="C7" s="340">
        <v>0</v>
      </c>
      <c r="D7" s="40" t="e">
        <f>VLOOKUP(B7,L3:M7,2,0)*C7</f>
        <v>#N/A</v>
      </c>
      <c r="E7" s="2"/>
      <c r="F7" s="2"/>
      <c r="G7" s="2"/>
      <c r="H7" s="2"/>
      <c r="I7" s="2"/>
      <c r="J7" s="2"/>
      <c r="K7" s="2"/>
      <c r="L7" s="30" t="s">
        <v>205</v>
      </c>
      <c r="M7" s="30">
        <f>Staffing!C2</f>
        <v>38</v>
      </c>
      <c r="N7" s="2"/>
    </row>
    <row r="8" spans="1:14">
      <c r="A8" s="30" t="s">
        <v>206</v>
      </c>
      <c r="B8" s="341"/>
      <c r="C8" s="340">
        <v>0</v>
      </c>
      <c r="D8" s="40" t="e">
        <f>VLOOKUP(B8,L3:M7,2,0)*C8</f>
        <v>#N/A</v>
      </c>
      <c r="E8" s="20" t="e">
        <f>SUM(D5:D8)</f>
        <v>#N/A</v>
      </c>
      <c r="F8" s="2"/>
      <c r="G8" s="2"/>
      <c r="H8" s="2"/>
      <c r="I8" s="2"/>
      <c r="J8" s="2"/>
      <c r="K8" s="2"/>
      <c r="L8" s="2"/>
      <c r="M8" s="2"/>
      <c r="N8" s="2"/>
    </row>
    <row r="9" spans="1:14">
      <c r="A9" s="30" t="s">
        <v>207</v>
      </c>
      <c r="B9" s="341"/>
      <c r="C9" s="340">
        <v>0</v>
      </c>
      <c r="D9" s="40" t="e">
        <f>VLOOKUP(B9,L3:M7,2,0)*C9</f>
        <v>#N/A</v>
      </c>
      <c r="E9" s="2"/>
      <c r="F9" s="2"/>
      <c r="G9" s="2"/>
      <c r="H9" s="2"/>
      <c r="I9" s="2"/>
      <c r="J9" s="2"/>
      <c r="K9" s="2"/>
      <c r="L9" s="2"/>
      <c r="M9" s="2"/>
      <c r="N9" s="2"/>
    </row>
    <row r="10" spans="1:14">
      <c r="A10" s="30" t="s">
        <v>208</v>
      </c>
      <c r="B10" s="341"/>
      <c r="C10" s="340">
        <v>0</v>
      </c>
      <c r="D10" s="40" t="e">
        <f>VLOOKUP(B10,L3:M7,2,0)*C10</f>
        <v>#N/A</v>
      </c>
      <c r="E10" s="2"/>
      <c r="F10" s="2"/>
      <c r="G10" s="2"/>
      <c r="H10" s="2"/>
      <c r="I10" s="2"/>
      <c r="J10" s="2"/>
      <c r="K10" s="2"/>
      <c r="L10" s="2"/>
      <c r="M10" s="2"/>
      <c r="N10" s="2"/>
    </row>
    <row r="11" spans="1:14">
      <c r="A11" s="30" t="s">
        <v>209</v>
      </c>
      <c r="B11" s="341"/>
      <c r="C11" s="340">
        <v>0</v>
      </c>
      <c r="D11" s="40" t="e">
        <f>VLOOKUP(B11,L3:M7,2,0)*C11</f>
        <v>#N/A</v>
      </c>
      <c r="E11" s="2"/>
      <c r="F11" s="2"/>
      <c r="G11" s="2"/>
      <c r="H11" s="2"/>
      <c r="I11" s="2"/>
      <c r="J11" s="2"/>
      <c r="K11" s="2"/>
      <c r="L11" s="2"/>
      <c r="M11" s="2"/>
      <c r="N11" s="2"/>
    </row>
    <row r="12" spans="1:14">
      <c r="A12" s="30" t="s">
        <v>210</v>
      </c>
      <c r="B12" s="341"/>
      <c r="C12" s="340">
        <v>0</v>
      </c>
      <c r="D12" s="40" t="e">
        <f>VLOOKUP(B12,L3:M7,2,0)*C12</f>
        <v>#N/A</v>
      </c>
      <c r="E12" s="2"/>
      <c r="F12" s="2"/>
      <c r="G12" s="2"/>
      <c r="H12" s="2"/>
      <c r="I12" s="2"/>
      <c r="J12" s="2"/>
      <c r="K12" s="2"/>
      <c r="L12" s="2"/>
      <c r="M12" s="2"/>
      <c r="N12" s="2"/>
    </row>
    <row r="13" spans="1:14">
      <c r="A13" s="30" t="s">
        <v>211</v>
      </c>
      <c r="B13" s="341"/>
      <c r="C13" s="340">
        <v>0</v>
      </c>
      <c r="D13" s="40" t="e">
        <f>VLOOKUP(B13,L3:M7,2,0)*C13</f>
        <v>#N/A</v>
      </c>
      <c r="E13" s="2"/>
      <c r="F13" s="2"/>
      <c r="G13" s="2"/>
      <c r="H13" s="2"/>
      <c r="I13" s="2"/>
      <c r="J13" s="2"/>
      <c r="K13" s="2"/>
      <c r="L13" s="2"/>
      <c r="M13" s="2"/>
      <c r="N13" s="2"/>
    </row>
    <row r="14" spans="1:14">
      <c r="A14" s="30" t="s">
        <v>212</v>
      </c>
      <c r="B14" s="341"/>
      <c r="C14" s="340">
        <v>0</v>
      </c>
      <c r="D14" s="40" t="e">
        <f>VLOOKUP(B14,L3:M7,2,0)*C14</f>
        <v>#N/A</v>
      </c>
      <c r="E14" s="20" t="e">
        <f>SUM(D10:D14)</f>
        <v>#N/A</v>
      </c>
      <c r="F14" s="2"/>
      <c r="G14" s="2"/>
      <c r="H14" s="2"/>
      <c r="I14" s="2"/>
      <c r="J14" s="2"/>
      <c r="K14" s="2"/>
      <c r="L14" s="2"/>
      <c r="M14" s="2"/>
      <c r="N14" s="2"/>
    </row>
    <row r="15" spans="1:14">
      <c r="A15" s="30" t="s">
        <v>213</v>
      </c>
      <c r="B15" s="341"/>
      <c r="C15" s="340">
        <v>0</v>
      </c>
      <c r="D15" s="40" t="e">
        <f>VLOOKUP(B15,L3:M7,2,0)*C15</f>
        <v>#N/A</v>
      </c>
      <c r="E15" s="2"/>
      <c r="F15" s="2"/>
      <c r="G15" s="2"/>
      <c r="H15" s="2"/>
      <c r="I15" s="2"/>
      <c r="J15" s="2"/>
      <c r="K15" s="2"/>
      <c r="L15" s="2"/>
      <c r="M15" s="2"/>
      <c r="N15" s="2"/>
    </row>
    <row r="16" spans="1:14">
      <c r="A16" s="30" t="s">
        <v>214</v>
      </c>
      <c r="B16" s="341"/>
      <c r="C16" s="340">
        <v>0</v>
      </c>
      <c r="D16" s="40" t="e">
        <f>VLOOKUP(B16,L3:M7,2,0)*C16</f>
        <v>#N/A</v>
      </c>
      <c r="E16" s="2"/>
      <c r="F16" s="2"/>
      <c r="G16" s="2"/>
      <c r="H16" s="2"/>
      <c r="I16" s="2"/>
      <c r="J16" s="2"/>
      <c r="K16" s="2"/>
      <c r="L16" s="2"/>
      <c r="M16" s="2"/>
      <c r="N16" s="2"/>
    </row>
    <row r="17" spans="1:14">
      <c r="A17" s="30" t="s">
        <v>215</v>
      </c>
      <c r="B17" s="341"/>
      <c r="C17" s="340">
        <v>0</v>
      </c>
      <c r="D17" s="40" t="e">
        <f>VLOOKUP(B17,L3:M7,2,0)*C17</f>
        <v>#N/A</v>
      </c>
      <c r="E17" s="2"/>
      <c r="F17" s="2"/>
      <c r="G17" s="2"/>
      <c r="H17" s="2"/>
      <c r="I17" s="2"/>
      <c r="J17" s="2"/>
      <c r="K17" s="2"/>
      <c r="L17" s="2"/>
      <c r="M17" s="2"/>
      <c r="N17" s="2"/>
    </row>
    <row r="18" spans="1:14">
      <c r="A18" s="30" t="s">
        <v>216</v>
      </c>
      <c r="B18" s="341"/>
      <c r="C18" s="340">
        <v>0</v>
      </c>
      <c r="D18" s="40" t="e">
        <f>VLOOKUP(B18,L3:M7,2,0)*C18</f>
        <v>#N/A</v>
      </c>
      <c r="E18" s="2"/>
      <c r="F18" s="2"/>
      <c r="G18" s="2"/>
      <c r="H18" s="2"/>
      <c r="I18" s="2"/>
      <c r="J18" s="2"/>
      <c r="K18" s="2"/>
      <c r="L18" s="2"/>
      <c r="M18" s="2"/>
      <c r="N18" s="2"/>
    </row>
    <row r="19" spans="1:14">
      <c r="A19" s="30" t="s">
        <v>217</v>
      </c>
      <c r="B19" s="341"/>
      <c r="C19" s="340">
        <v>0</v>
      </c>
      <c r="D19" s="40" t="e">
        <f>VLOOKUP(B19,L3:M7,2,0)*C19</f>
        <v>#N/A</v>
      </c>
      <c r="E19" s="20" t="e">
        <f>SUM(D17:D19)</f>
        <v>#N/A</v>
      </c>
      <c r="F19" s="2"/>
      <c r="G19" s="2"/>
      <c r="H19" s="2"/>
      <c r="I19" s="2"/>
      <c r="J19" s="2"/>
      <c r="K19" s="2"/>
      <c r="L19" s="2"/>
      <c r="M19" s="2"/>
      <c r="N19" s="2"/>
    </row>
    <row r="20" spans="1:14" ht="15" thickBot="1">
      <c r="A20" s="83" t="s">
        <v>218</v>
      </c>
      <c r="B20" s="342"/>
      <c r="C20" s="343">
        <v>0</v>
      </c>
      <c r="D20" s="117" t="e">
        <f>VLOOKUP(B20,L3:M7,2,0)*C20</f>
        <v>#N/A</v>
      </c>
      <c r="E20" s="2"/>
      <c r="F20" s="2"/>
      <c r="G20" s="2"/>
      <c r="H20" s="2"/>
      <c r="I20" s="2"/>
      <c r="J20" s="2"/>
      <c r="K20" s="2"/>
      <c r="L20" s="2"/>
      <c r="M20" s="2"/>
      <c r="N20" s="2"/>
    </row>
    <row r="21" spans="1:14" ht="15" thickBot="1">
      <c r="A21" s="493" t="s">
        <v>219</v>
      </c>
      <c r="B21" s="494"/>
      <c r="C21" s="495"/>
      <c r="D21" s="120">
        <f>'Income 38w'!L20</f>
        <v>0</v>
      </c>
      <c r="E21" s="59" t="s">
        <v>220</v>
      </c>
      <c r="F21" s="2"/>
      <c r="G21" s="2"/>
      <c r="H21" s="2"/>
      <c r="I21" s="2"/>
      <c r="J21" s="2"/>
      <c r="K21" s="2"/>
      <c r="L21" s="2"/>
      <c r="M21" s="2"/>
      <c r="N21" s="2"/>
    </row>
    <row r="22" spans="1:14">
      <c r="A22" s="118" t="s">
        <v>221</v>
      </c>
      <c r="B22" s="338"/>
      <c r="C22" s="339">
        <v>0</v>
      </c>
      <c r="D22" s="119" t="e">
        <f>VLOOKUP(B22,L3:M7,2,0)*C22</f>
        <v>#N/A</v>
      </c>
      <c r="E22" s="2"/>
      <c r="F22" s="2"/>
      <c r="G22" s="2"/>
      <c r="H22" s="2"/>
      <c r="I22" s="2"/>
      <c r="J22" s="2"/>
      <c r="K22" s="2"/>
      <c r="L22" s="2"/>
      <c r="M22" s="2"/>
      <c r="N22" s="2"/>
    </row>
    <row r="23" spans="1:14">
      <c r="A23" s="30" t="s">
        <v>222</v>
      </c>
      <c r="B23" s="341"/>
      <c r="C23" s="340">
        <v>0</v>
      </c>
      <c r="D23" s="40" t="e">
        <f>VLOOKUP(B23,L3:M7,2,0)*C23</f>
        <v>#N/A</v>
      </c>
      <c r="E23" s="2"/>
      <c r="F23" s="2"/>
      <c r="G23" s="2"/>
      <c r="H23" s="2"/>
      <c r="I23" s="2"/>
      <c r="J23" s="2"/>
      <c r="K23" s="2"/>
      <c r="L23" s="2"/>
      <c r="M23" s="2"/>
      <c r="N23" s="2"/>
    </row>
    <row r="24" spans="1:14">
      <c r="A24" s="30" t="s">
        <v>223</v>
      </c>
      <c r="B24" s="341"/>
      <c r="C24" s="340">
        <v>0</v>
      </c>
      <c r="D24" s="40" t="e">
        <f>VLOOKUP(B24,L3:M7,2,0)*C24</f>
        <v>#N/A</v>
      </c>
      <c r="E24" s="2"/>
      <c r="F24" s="2"/>
      <c r="G24" s="2"/>
      <c r="H24" s="2"/>
      <c r="I24" s="2"/>
      <c r="J24" s="2"/>
      <c r="K24" s="2"/>
      <c r="L24" s="2"/>
      <c r="M24" s="2"/>
      <c r="N24" s="2"/>
    </row>
    <row r="25" spans="1:14">
      <c r="A25" s="30" t="s">
        <v>224</v>
      </c>
      <c r="B25" s="341"/>
      <c r="C25" s="340">
        <v>0</v>
      </c>
      <c r="D25" s="40" t="e">
        <f>VLOOKUP(B25,L3:M7,2,0)*C25</f>
        <v>#N/A</v>
      </c>
      <c r="E25" s="20" t="e">
        <f>SUM(D24:D25)</f>
        <v>#N/A</v>
      </c>
      <c r="F25" s="2"/>
      <c r="G25" s="2"/>
      <c r="H25" s="2"/>
      <c r="I25" s="2"/>
      <c r="J25" s="2"/>
      <c r="K25" s="2"/>
      <c r="L25" s="2"/>
      <c r="M25" s="2"/>
      <c r="N25" s="2"/>
    </row>
    <row r="26" spans="1:14">
      <c r="A26" s="30" t="s">
        <v>225</v>
      </c>
      <c r="B26" s="341"/>
      <c r="C26" s="340">
        <v>0</v>
      </c>
      <c r="D26" s="40" t="e">
        <f>VLOOKUP(B26,L3:M7,2,0)*C26</f>
        <v>#N/A</v>
      </c>
      <c r="E26" s="2"/>
      <c r="F26" s="2"/>
      <c r="G26" s="2"/>
      <c r="H26" s="2"/>
      <c r="I26" s="2"/>
      <c r="J26" s="2"/>
      <c r="K26" s="2"/>
      <c r="L26" s="2"/>
      <c r="M26" s="2"/>
      <c r="N26" s="2"/>
    </row>
    <row r="27" spans="1:14">
      <c r="A27" s="30" t="s">
        <v>226</v>
      </c>
      <c r="B27" s="341"/>
      <c r="C27" s="340">
        <v>0</v>
      </c>
      <c r="D27" s="40" t="e">
        <f>VLOOKUP(B27,L3:M7,2,0)*C27</f>
        <v>#N/A</v>
      </c>
      <c r="E27" s="2"/>
      <c r="F27" s="2"/>
      <c r="G27" s="2"/>
      <c r="H27" s="2"/>
      <c r="I27" s="2"/>
      <c r="J27" s="2"/>
      <c r="K27" s="2"/>
      <c r="L27" s="2"/>
      <c r="M27" s="2"/>
      <c r="N27" s="2"/>
    </row>
    <row r="28" spans="1:14">
      <c r="A28" s="30" t="s">
        <v>227</v>
      </c>
      <c r="B28" s="341"/>
      <c r="C28" s="340">
        <v>0</v>
      </c>
      <c r="D28" s="40" t="e">
        <f>VLOOKUP(B28,L3:M7,2,0)*C28</f>
        <v>#N/A</v>
      </c>
      <c r="E28" s="2"/>
      <c r="F28" s="2"/>
      <c r="G28" s="2"/>
      <c r="H28" s="2"/>
      <c r="I28" s="2"/>
      <c r="J28" s="2"/>
      <c r="K28" s="2"/>
      <c r="L28" s="2"/>
      <c r="M28" s="2"/>
      <c r="N28" s="2"/>
    </row>
    <row r="29" spans="1:14">
      <c r="A29" s="30" t="s">
        <v>228</v>
      </c>
      <c r="B29" s="341"/>
      <c r="C29" s="340">
        <v>0</v>
      </c>
      <c r="D29" s="40" t="e">
        <f>VLOOKUP(B29,L4:M8,2,0)*C29</f>
        <v>#N/A</v>
      </c>
      <c r="E29" s="2"/>
      <c r="F29" s="2"/>
      <c r="G29" s="2"/>
      <c r="H29" s="2"/>
      <c r="I29" s="2"/>
      <c r="J29" s="2"/>
      <c r="K29" s="2"/>
      <c r="L29" s="2"/>
      <c r="M29" s="2"/>
      <c r="N29" s="2"/>
    </row>
    <row r="30" spans="1:14">
      <c r="A30" s="30" t="s">
        <v>229</v>
      </c>
      <c r="B30" s="341"/>
      <c r="C30" s="340">
        <v>0</v>
      </c>
      <c r="D30" s="40" t="e">
        <f>VLOOKUP(B30,L3:M7,2,0)*C30</f>
        <v>#N/A</v>
      </c>
      <c r="E30" s="2"/>
      <c r="F30" s="2"/>
      <c r="G30" s="2"/>
      <c r="H30" s="2"/>
      <c r="I30" s="2"/>
      <c r="J30" s="2"/>
      <c r="K30" s="2"/>
      <c r="L30" s="2"/>
      <c r="M30" s="2"/>
      <c r="N30" s="2"/>
    </row>
    <row r="31" spans="1:14" ht="29.15" customHeight="1">
      <c r="A31" s="490" t="s">
        <v>230</v>
      </c>
      <c r="B31" s="491"/>
      <c r="C31" s="492"/>
      <c r="D31" s="40" t="e">
        <f>SUM(D4:D30)</f>
        <v>#N/A</v>
      </c>
      <c r="E31" s="2"/>
      <c r="F31" s="2"/>
      <c r="G31" s="2"/>
      <c r="H31" s="2"/>
      <c r="I31" s="2"/>
      <c r="J31" s="2"/>
      <c r="K31" s="2"/>
      <c r="L31" s="2"/>
      <c r="M31" s="2"/>
      <c r="N31" s="2"/>
    </row>
    <row r="32" spans="1:14" ht="29.15" customHeight="1">
      <c r="A32" s="71"/>
      <c r="B32" s="71"/>
      <c r="C32" s="71"/>
      <c r="D32" s="20"/>
      <c r="E32" s="2"/>
      <c r="F32" s="2"/>
      <c r="G32" s="2"/>
      <c r="H32" s="2"/>
      <c r="I32" s="2"/>
      <c r="J32" s="2"/>
      <c r="K32" s="2"/>
      <c r="L32" s="2"/>
      <c r="M32" s="2"/>
      <c r="N32" s="2"/>
    </row>
    <row r="33" spans="1:14" ht="15" thickBot="1">
      <c r="A33" s="4" t="s">
        <v>66</v>
      </c>
      <c r="B33" s="2"/>
      <c r="C33" s="20"/>
      <c r="D33" s="20"/>
      <c r="E33" s="2"/>
      <c r="F33" s="2"/>
      <c r="G33" s="2"/>
      <c r="H33" s="2"/>
      <c r="I33" s="2"/>
      <c r="J33" s="2"/>
      <c r="K33" s="2"/>
      <c r="L33" s="2"/>
      <c r="M33" s="2"/>
      <c r="N33" s="2"/>
    </row>
    <row r="34" spans="1:14" ht="15" thickBot="1">
      <c r="A34" s="3"/>
      <c r="B34" s="6" t="s">
        <v>67</v>
      </c>
      <c r="C34" s="20"/>
      <c r="D34" s="20"/>
      <c r="E34" s="2"/>
      <c r="F34" s="2"/>
      <c r="G34" s="2"/>
      <c r="H34" s="2"/>
      <c r="I34" s="2"/>
      <c r="J34" s="2"/>
      <c r="K34" s="2"/>
      <c r="L34" s="2"/>
      <c r="M34" s="2"/>
      <c r="N34" s="2"/>
    </row>
    <row r="35" spans="1:14" ht="15" thickBot="1">
      <c r="A35" s="112"/>
      <c r="B35" s="6" t="s">
        <v>68</v>
      </c>
      <c r="C35" s="20"/>
      <c r="D35" s="20"/>
      <c r="E35" s="2"/>
      <c r="F35" s="2"/>
      <c r="G35" s="2"/>
      <c r="H35" s="2"/>
      <c r="I35" s="2"/>
      <c r="J35" s="2"/>
      <c r="K35" s="2"/>
      <c r="L35" s="2"/>
      <c r="M35" s="2"/>
      <c r="N35" s="2"/>
    </row>
    <row r="36" spans="1:14" ht="15" thickBot="1">
      <c r="A36" s="153"/>
      <c r="B36" s="6" t="s">
        <v>70</v>
      </c>
      <c r="C36" s="20"/>
      <c r="D36" s="20"/>
      <c r="E36" s="2"/>
      <c r="F36" s="2"/>
      <c r="G36" s="2"/>
      <c r="H36" s="2"/>
      <c r="I36" s="2"/>
      <c r="J36" s="2"/>
      <c r="K36" s="2"/>
      <c r="L36" s="2"/>
      <c r="M36" s="2"/>
      <c r="N36" s="2"/>
    </row>
    <row r="37" spans="1:14">
      <c r="A37" s="2"/>
      <c r="B37" s="2"/>
      <c r="C37" s="20"/>
      <c r="D37" s="20"/>
      <c r="E37" s="2"/>
      <c r="F37" s="2"/>
      <c r="G37" s="2"/>
      <c r="H37" s="2"/>
      <c r="I37" s="2"/>
      <c r="J37" s="2"/>
      <c r="K37" s="2"/>
      <c r="L37" s="2"/>
      <c r="M37" s="2"/>
      <c r="N37" s="2"/>
    </row>
    <row r="38" spans="1:14">
      <c r="A38" s="2"/>
      <c r="B38" s="2"/>
      <c r="C38" s="2"/>
      <c r="D38" s="2"/>
      <c r="E38" s="2"/>
      <c r="F38" s="2"/>
      <c r="G38" s="2"/>
      <c r="H38" s="2"/>
      <c r="I38" s="2"/>
      <c r="J38" s="2"/>
      <c r="K38" s="2"/>
      <c r="L38" s="2"/>
      <c r="M38" s="2"/>
      <c r="N38" s="2"/>
    </row>
    <row r="39" spans="1:14">
      <c r="A39" s="2"/>
      <c r="B39" s="2"/>
      <c r="C39" s="2"/>
      <c r="D39" s="2"/>
      <c r="E39" s="2"/>
      <c r="F39" s="2"/>
      <c r="G39" s="2"/>
      <c r="H39" s="2"/>
      <c r="I39" s="2"/>
      <c r="J39" s="2"/>
      <c r="K39" s="2"/>
      <c r="L39" s="2"/>
      <c r="M39" s="2"/>
      <c r="N39" s="2"/>
    </row>
    <row r="40" spans="1:14">
      <c r="A40" s="2"/>
      <c r="B40" s="2"/>
      <c r="C40" s="2"/>
      <c r="D40" s="2"/>
      <c r="E40" s="2"/>
      <c r="F40" s="2"/>
      <c r="G40" s="2"/>
      <c r="H40" s="2"/>
      <c r="I40" s="2"/>
      <c r="J40" s="2"/>
      <c r="K40" s="2"/>
      <c r="L40" s="2"/>
      <c r="M40" s="2"/>
      <c r="N40" s="2"/>
    </row>
    <row r="41" spans="1:14">
      <c r="A41" s="2"/>
      <c r="B41" s="2"/>
      <c r="C41" s="2"/>
      <c r="D41" s="2"/>
      <c r="E41" s="2"/>
      <c r="F41" s="2"/>
      <c r="G41" s="2"/>
      <c r="H41" s="2"/>
      <c r="I41" s="2"/>
      <c r="J41" s="2"/>
      <c r="K41" s="2"/>
      <c r="L41" s="2"/>
      <c r="M41" s="2"/>
      <c r="N41" s="2"/>
    </row>
    <row r="42" spans="1:14">
      <c r="A42" s="2"/>
      <c r="B42" s="2"/>
      <c r="C42" s="2"/>
      <c r="D42" s="2"/>
      <c r="E42" s="2"/>
      <c r="F42" s="2"/>
      <c r="G42" s="2"/>
      <c r="H42" s="2"/>
      <c r="I42" s="2"/>
      <c r="J42" s="2"/>
      <c r="K42" s="2"/>
      <c r="L42" s="2"/>
      <c r="M42" s="2"/>
      <c r="N42" s="2"/>
    </row>
    <row r="43" spans="1:14">
      <c r="A43" s="2"/>
      <c r="B43" s="2"/>
      <c r="C43" s="2"/>
      <c r="D43" s="2"/>
      <c r="E43" s="2"/>
      <c r="F43" s="2"/>
      <c r="G43" s="2"/>
      <c r="H43" s="2"/>
      <c r="I43" s="2"/>
      <c r="J43" s="2"/>
      <c r="K43" s="2"/>
      <c r="L43" s="2"/>
      <c r="M43" s="2"/>
      <c r="N43" s="2"/>
    </row>
    <row r="44" spans="1:14">
      <c r="A44" s="2"/>
      <c r="B44" s="2"/>
      <c r="C44" s="2"/>
      <c r="D44" s="2"/>
      <c r="E44" s="2"/>
      <c r="F44" s="2"/>
      <c r="G44" s="2"/>
      <c r="H44" s="2"/>
      <c r="I44" s="2"/>
      <c r="J44" s="2"/>
      <c r="K44" s="2"/>
      <c r="L44" s="2"/>
      <c r="M44" s="2"/>
      <c r="N44" s="2"/>
    </row>
    <row r="45" spans="1:14">
      <c r="A45" s="2"/>
      <c r="B45" s="2"/>
      <c r="C45" s="2"/>
      <c r="D45" s="2"/>
      <c r="E45" s="2"/>
      <c r="F45" s="2"/>
      <c r="G45" s="2"/>
      <c r="H45" s="2"/>
      <c r="I45" s="2"/>
      <c r="J45" s="2"/>
      <c r="K45" s="2"/>
      <c r="L45" s="2"/>
      <c r="M45" s="2"/>
      <c r="N45" s="2"/>
    </row>
    <row r="46" spans="1:14">
      <c r="A46" s="2"/>
      <c r="B46" s="2"/>
      <c r="C46" s="2"/>
      <c r="D46" s="2"/>
      <c r="E46" s="2"/>
      <c r="F46" s="2"/>
      <c r="G46" s="2"/>
      <c r="H46" s="2"/>
      <c r="I46" s="2"/>
      <c r="J46" s="2"/>
      <c r="K46" s="2"/>
      <c r="L46" s="2"/>
      <c r="M46" s="2"/>
      <c r="N46" s="2"/>
    </row>
    <row r="47" spans="1:14">
      <c r="A47" s="2"/>
      <c r="B47" s="2"/>
      <c r="C47" s="2"/>
      <c r="D47" s="2"/>
      <c r="E47" s="2"/>
      <c r="F47" s="2"/>
      <c r="G47" s="2"/>
      <c r="H47" s="2"/>
      <c r="I47" s="2"/>
      <c r="J47" s="2"/>
      <c r="K47" s="2"/>
      <c r="L47" s="2"/>
      <c r="M47" s="2"/>
      <c r="N47" s="2"/>
    </row>
    <row r="48" spans="1:14">
      <c r="A48" s="2"/>
      <c r="B48" s="2"/>
      <c r="C48" s="2"/>
      <c r="D48" s="2"/>
      <c r="E48" s="2"/>
      <c r="F48" s="2"/>
      <c r="G48" s="2"/>
      <c r="H48" s="2"/>
      <c r="I48" s="2"/>
      <c r="J48" s="2"/>
      <c r="K48" s="2"/>
      <c r="L48" s="2"/>
      <c r="M48" s="2"/>
      <c r="N48" s="2"/>
    </row>
    <row r="49" spans="1:14">
      <c r="A49" s="2"/>
      <c r="B49" s="2"/>
      <c r="C49" s="2"/>
      <c r="D49" s="2"/>
      <c r="E49" s="2"/>
      <c r="F49" s="2"/>
      <c r="G49" s="2"/>
      <c r="H49" s="2"/>
      <c r="I49" s="2"/>
      <c r="J49" s="2"/>
      <c r="K49" s="2"/>
      <c r="L49" s="2"/>
      <c r="M49" s="2"/>
      <c r="N49" s="2"/>
    </row>
    <row r="50" spans="1:14">
      <c r="A50" s="2"/>
      <c r="B50" s="2"/>
      <c r="C50" s="2"/>
      <c r="D50" s="2"/>
      <c r="E50" s="2"/>
      <c r="F50" s="2"/>
      <c r="G50" s="2"/>
      <c r="H50" s="2"/>
      <c r="I50" s="2"/>
      <c r="J50" s="2"/>
      <c r="K50" s="2"/>
      <c r="L50" s="2"/>
      <c r="M50" s="2"/>
      <c r="N50" s="2"/>
    </row>
    <row r="51" spans="1:14">
      <c r="A51" s="2"/>
      <c r="B51" s="2"/>
      <c r="C51" s="2"/>
      <c r="D51" s="2"/>
      <c r="E51" s="2"/>
      <c r="F51" s="2"/>
      <c r="G51" s="2"/>
      <c r="H51" s="2"/>
      <c r="I51" s="2"/>
      <c r="J51" s="2"/>
      <c r="K51" s="2"/>
      <c r="L51" s="2"/>
      <c r="M51" s="2"/>
      <c r="N51" s="2"/>
    </row>
    <row r="52" spans="1:14">
      <c r="A52" s="2"/>
      <c r="B52" s="2"/>
      <c r="C52" s="2"/>
      <c r="D52" s="2"/>
      <c r="E52" s="2"/>
      <c r="F52" s="2"/>
      <c r="G52" s="2"/>
      <c r="H52" s="2"/>
      <c r="I52" s="2"/>
      <c r="J52" s="2"/>
      <c r="K52" s="2"/>
      <c r="L52" s="2"/>
      <c r="M52" s="2"/>
      <c r="N52" s="2"/>
    </row>
    <row r="53" spans="1:14">
      <c r="A53" s="2"/>
      <c r="B53" s="2"/>
      <c r="C53" s="2"/>
      <c r="D53" s="2"/>
      <c r="E53" s="2"/>
      <c r="F53" s="2"/>
      <c r="G53" s="2"/>
      <c r="H53" s="2"/>
      <c r="I53" s="2"/>
      <c r="J53" s="2"/>
      <c r="K53" s="2"/>
      <c r="L53" s="2"/>
      <c r="M53" s="2"/>
      <c r="N53" s="2"/>
    </row>
    <row r="54" spans="1:14">
      <c r="A54" s="2"/>
      <c r="B54" s="2"/>
      <c r="C54" s="2"/>
      <c r="D54" s="2"/>
      <c r="E54" s="2"/>
      <c r="F54" s="2"/>
      <c r="G54" s="2"/>
      <c r="H54" s="2"/>
      <c r="I54" s="2"/>
      <c r="J54" s="2"/>
      <c r="K54" s="2"/>
      <c r="L54" s="2"/>
      <c r="M54" s="2"/>
      <c r="N54" s="2"/>
    </row>
    <row r="55" spans="1:14">
      <c r="A55" s="2"/>
      <c r="B55" s="2"/>
      <c r="C55" s="2"/>
      <c r="D55" s="2"/>
      <c r="E55" s="2"/>
      <c r="F55" s="2"/>
      <c r="G55" s="2"/>
      <c r="H55" s="2"/>
      <c r="I55" s="2"/>
      <c r="J55" s="2"/>
      <c r="K55" s="2"/>
      <c r="L55" s="2"/>
      <c r="M55" s="2"/>
      <c r="N55" s="2"/>
    </row>
    <row r="56" spans="1:14">
      <c r="A56" s="2"/>
      <c r="B56" s="2"/>
      <c r="C56" s="2"/>
      <c r="D56" s="2"/>
      <c r="E56" s="2"/>
      <c r="F56" s="2"/>
      <c r="G56" s="2"/>
      <c r="H56" s="2"/>
      <c r="I56" s="2"/>
      <c r="J56" s="2"/>
      <c r="K56" s="2"/>
      <c r="L56" s="2"/>
      <c r="M56" s="2"/>
      <c r="N56" s="2"/>
    </row>
    <row r="57" spans="1:14">
      <c r="A57" s="2"/>
      <c r="B57" s="2"/>
      <c r="C57" s="2"/>
      <c r="D57" s="2"/>
      <c r="E57" s="2"/>
      <c r="F57" s="2"/>
      <c r="G57" s="2"/>
      <c r="H57" s="2"/>
      <c r="I57" s="2"/>
      <c r="J57" s="2"/>
      <c r="K57" s="2"/>
      <c r="L57" s="2"/>
      <c r="M57" s="2"/>
      <c r="N57" s="2"/>
    </row>
    <row r="58" spans="1:14">
      <c r="A58" s="2"/>
      <c r="B58" s="2"/>
      <c r="C58" s="2"/>
      <c r="D58" s="2"/>
      <c r="E58" s="2"/>
      <c r="F58" s="2"/>
      <c r="G58" s="2"/>
      <c r="H58" s="2"/>
      <c r="I58" s="2"/>
      <c r="J58" s="2"/>
      <c r="K58" s="2"/>
      <c r="L58" s="2"/>
      <c r="M58" s="2"/>
      <c r="N58" s="2"/>
    </row>
    <row r="59" spans="1:14">
      <c r="A59" s="2"/>
      <c r="B59" s="2"/>
      <c r="C59" s="2"/>
      <c r="D59" s="2"/>
      <c r="E59" s="2"/>
      <c r="F59" s="2"/>
      <c r="G59" s="2"/>
      <c r="H59" s="2"/>
      <c r="I59" s="2"/>
      <c r="J59" s="2"/>
      <c r="K59" s="2"/>
      <c r="L59" s="2"/>
      <c r="M59" s="2"/>
      <c r="N59" s="2"/>
    </row>
    <row r="60" spans="1:14">
      <c r="A60" s="2"/>
      <c r="B60" s="2"/>
      <c r="C60" s="2"/>
      <c r="D60" s="2"/>
      <c r="E60" s="2"/>
      <c r="F60" s="2"/>
      <c r="G60" s="2"/>
      <c r="H60" s="2"/>
      <c r="I60" s="2"/>
      <c r="J60" s="2"/>
      <c r="K60" s="2"/>
      <c r="L60" s="2"/>
      <c r="M60" s="2"/>
      <c r="N60" s="2"/>
    </row>
    <row r="61" spans="1:14">
      <c r="A61" s="2"/>
      <c r="B61" s="2"/>
      <c r="C61" s="2"/>
      <c r="D61" s="2"/>
      <c r="E61" s="2"/>
      <c r="F61" s="2"/>
      <c r="G61" s="2"/>
      <c r="H61" s="2"/>
      <c r="I61" s="2"/>
      <c r="J61" s="2"/>
      <c r="K61" s="2"/>
      <c r="L61" s="2"/>
      <c r="M61" s="2"/>
      <c r="N61" s="2"/>
    </row>
    <row r="62" spans="1:14">
      <c r="A62" s="2"/>
      <c r="B62" s="2"/>
      <c r="C62" s="2"/>
      <c r="D62" s="2"/>
      <c r="E62" s="2"/>
      <c r="F62" s="2"/>
      <c r="G62" s="2"/>
      <c r="H62" s="2"/>
      <c r="I62" s="2"/>
      <c r="J62" s="2"/>
      <c r="K62" s="2"/>
      <c r="L62" s="2"/>
      <c r="M62" s="2"/>
      <c r="N62" s="2"/>
    </row>
    <row r="63" spans="1:14">
      <c r="A63" s="2"/>
      <c r="B63" s="2"/>
      <c r="C63" s="2"/>
      <c r="D63" s="2"/>
      <c r="E63" s="2"/>
      <c r="F63" s="2"/>
      <c r="G63" s="2"/>
      <c r="H63" s="2"/>
      <c r="I63" s="2"/>
      <c r="J63" s="2"/>
      <c r="K63" s="2"/>
      <c r="L63" s="2"/>
      <c r="M63" s="2"/>
      <c r="N63" s="2"/>
    </row>
    <row r="64" spans="1:14">
      <c r="A64" s="2"/>
      <c r="B64" s="2"/>
      <c r="C64" s="2"/>
      <c r="D64" s="2"/>
      <c r="E64" s="2"/>
      <c r="F64" s="2"/>
      <c r="G64" s="2"/>
      <c r="H64" s="2"/>
      <c r="I64" s="2"/>
      <c r="J64" s="2"/>
      <c r="K64" s="2"/>
      <c r="L64" s="2"/>
      <c r="M64" s="2"/>
      <c r="N64" s="2"/>
    </row>
    <row r="65" spans="1:14">
      <c r="A65" s="2"/>
      <c r="B65" s="2"/>
      <c r="C65" s="2"/>
      <c r="D65" s="2"/>
      <c r="E65" s="2"/>
      <c r="F65" s="2"/>
      <c r="G65" s="2"/>
      <c r="H65" s="2"/>
      <c r="I65" s="2"/>
      <c r="J65" s="2"/>
      <c r="K65" s="2"/>
      <c r="L65" s="2"/>
      <c r="M65" s="2"/>
      <c r="N65" s="2"/>
    </row>
    <row r="66" spans="1:14">
      <c r="A66" s="2"/>
      <c r="B66" s="2"/>
      <c r="C66" s="2"/>
      <c r="D66" s="2"/>
      <c r="E66" s="2"/>
      <c r="F66" s="2"/>
      <c r="G66" s="2"/>
      <c r="H66" s="2"/>
      <c r="I66" s="2"/>
      <c r="J66" s="2"/>
      <c r="K66" s="2"/>
      <c r="L66" s="2"/>
      <c r="M66" s="2"/>
      <c r="N66" s="2"/>
    </row>
    <row r="67" spans="1:14">
      <c r="A67" s="2"/>
      <c r="B67" s="2"/>
      <c r="C67" s="2"/>
      <c r="D67" s="2"/>
      <c r="E67" s="2"/>
      <c r="F67" s="2"/>
      <c r="G67" s="2"/>
      <c r="H67" s="2"/>
      <c r="I67" s="2"/>
      <c r="J67" s="2"/>
      <c r="K67" s="2"/>
      <c r="L67" s="2"/>
      <c r="M67" s="2"/>
      <c r="N67" s="2"/>
    </row>
    <row r="68" spans="1:14">
      <c r="A68" s="2"/>
      <c r="B68" s="2"/>
      <c r="C68" s="2"/>
      <c r="D68" s="2"/>
      <c r="E68" s="2"/>
      <c r="F68" s="2"/>
      <c r="G68" s="2"/>
      <c r="H68" s="2"/>
      <c r="I68" s="2"/>
      <c r="J68" s="2"/>
      <c r="K68" s="2"/>
      <c r="L68" s="2"/>
      <c r="M68" s="2"/>
      <c r="N68" s="2"/>
    </row>
    <row r="69" spans="1:14">
      <c r="A69" s="2"/>
      <c r="B69" s="2"/>
      <c r="C69" s="2"/>
      <c r="D69" s="2"/>
      <c r="E69" s="2"/>
      <c r="F69" s="2"/>
      <c r="G69" s="2"/>
      <c r="H69" s="2"/>
      <c r="I69" s="2"/>
      <c r="J69" s="2"/>
      <c r="K69" s="2"/>
      <c r="L69" s="2"/>
      <c r="M69" s="2"/>
      <c r="N69" s="2"/>
    </row>
    <row r="70" spans="1:14">
      <c r="A70" s="2"/>
      <c r="B70" s="2"/>
      <c r="C70" s="2"/>
      <c r="D70" s="2"/>
      <c r="E70" s="2"/>
      <c r="F70" s="2"/>
      <c r="G70" s="2"/>
      <c r="H70" s="2"/>
      <c r="I70" s="2"/>
      <c r="J70" s="2"/>
      <c r="K70" s="2"/>
      <c r="L70" s="2"/>
      <c r="M70" s="2"/>
      <c r="N70" s="2"/>
    </row>
    <row r="71" spans="1:14">
      <c r="A71" s="2"/>
      <c r="B71" s="2"/>
      <c r="C71" s="2"/>
      <c r="D71" s="2"/>
      <c r="E71" s="2"/>
      <c r="F71" s="2"/>
      <c r="G71" s="2"/>
      <c r="H71" s="2"/>
      <c r="I71" s="2"/>
      <c r="J71" s="2"/>
      <c r="K71" s="2"/>
      <c r="L71" s="2"/>
      <c r="M71" s="2"/>
      <c r="N71" s="2"/>
    </row>
    <row r="72" spans="1:14">
      <c r="A72" s="2"/>
      <c r="B72" s="2"/>
      <c r="C72" s="2"/>
      <c r="D72" s="2"/>
      <c r="E72" s="2"/>
      <c r="F72" s="2"/>
      <c r="G72" s="2"/>
      <c r="H72" s="2"/>
      <c r="I72" s="2"/>
      <c r="J72" s="2"/>
      <c r="K72" s="2"/>
      <c r="L72" s="2"/>
      <c r="M72" s="2"/>
      <c r="N72" s="2"/>
    </row>
    <row r="73" spans="1:14">
      <c r="A73" s="2"/>
      <c r="B73" s="2"/>
      <c r="C73" s="2"/>
      <c r="D73" s="2"/>
      <c r="E73" s="2"/>
      <c r="F73" s="2"/>
      <c r="G73" s="2"/>
      <c r="H73" s="2"/>
      <c r="I73" s="2"/>
      <c r="J73" s="2"/>
      <c r="K73" s="2"/>
      <c r="L73" s="2"/>
      <c r="M73" s="2"/>
      <c r="N73" s="2"/>
    </row>
    <row r="74" spans="1:14">
      <c r="A74" s="2"/>
      <c r="B74" s="2"/>
      <c r="C74" s="2"/>
      <c r="D74" s="2"/>
      <c r="E74" s="2"/>
      <c r="F74" s="2"/>
      <c r="G74" s="2"/>
      <c r="H74" s="2"/>
      <c r="I74" s="2"/>
      <c r="J74" s="2"/>
      <c r="K74" s="2"/>
      <c r="L74" s="2"/>
      <c r="M74" s="2"/>
      <c r="N74" s="2"/>
    </row>
    <row r="75" spans="1:14">
      <c r="A75" s="2"/>
      <c r="B75" s="2"/>
      <c r="C75" s="2"/>
      <c r="D75" s="2"/>
      <c r="E75" s="2"/>
      <c r="F75" s="2"/>
      <c r="G75" s="2"/>
      <c r="H75" s="2"/>
      <c r="I75" s="2"/>
      <c r="J75" s="2"/>
      <c r="K75" s="2"/>
      <c r="L75" s="2"/>
      <c r="M75" s="2"/>
      <c r="N75" s="2"/>
    </row>
    <row r="76" spans="1:14">
      <c r="A76" s="2"/>
      <c r="B76" s="2"/>
      <c r="C76" s="2"/>
      <c r="D76" s="2"/>
      <c r="E76" s="2"/>
      <c r="F76" s="2"/>
      <c r="G76" s="2"/>
      <c r="H76" s="2"/>
      <c r="I76" s="2"/>
      <c r="J76" s="2"/>
      <c r="K76" s="2"/>
      <c r="L76" s="2"/>
      <c r="M76" s="2"/>
      <c r="N76" s="2"/>
    </row>
    <row r="77" spans="1:14">
      <c r="A77" s="2"/>
      <c r="B77" s="2"/>
      <c r="C77" s="2"/>
      <c r="D77" s="2"/>
      <c r="E77" s="2"/>
      <c r="F77" s="2"/>
      <c r="G77" s="2"/>
      <c r="H77" s="2"/>
      <c r="I77" s="2"/>
      <c r="J77" s="2"/>
      <c r="K77" s="2"/>
      <c r="L77" s="2"/>
      <c r="M77" s="2"/>
      <c r="N77" s="2"/>
    </row>
    <row r="78" spans="1:14">
      <c r="A78" s="2"/>
      <c r="B78" s="2"/>
      <c r="C78" s="2"/>
      <c r="D78" s="2"/>
      <c r="E78" s="2"/>
      <c r="F78" s="2"/>
      <c r="G78" s="2"/>
      <c r="H78" s="2"/>
      <c r="I78" s="2"/>
      <c r="J78" s="2"/>
      <c r="K78" s="2"/>
      <c r="L78" s="2"/>
      <c r="M78" s="2"/>
      <c r="N78" s="2"/>
    </row>
    <row r="79" spans="1:14">
      <c r="A79" s="2"/>
      <c r="B79" s="2"/>
      <c r="C79" s="2"/>
      <c r="D79" s="2"/>
      <c r="E79" s="2"/>
      <c r="F79" s="2"/>
      <c r="G79" s="2"/>
      <c r="H79" s="2"/>
      <c r="I79" s="2"/>
      <c r="J79" s="2"/>
      <c r="K79" s="2"/>
      <c r="L79" s="2"/>
      <c r="M79" s="2"/>
      <c r="N79" s="2"/>
    </row>
    <row r="80" spans="1:14">
      <c r="A80" s="2"/>
      <c r="B80" s="2"/>
      <c r="C80" s="2"/>
      <c r="D80" s="2"/>
      <c r="E80" s="2"/>
      <c r="F80" s="2"/>
      <c r="G80" s="2"/>
      <c r="H80" s="2"/>
      <c r="I80" s="2"/>
      <c r="J80" s="2"/>
      <c r="K80" s="2"/>
      <c r="L80" s="2"/>
      <c r="M80" s="2"/>
      <c r="N80" s="2"/>
    </row>
    <row r="81" spans="1:14">
      <c r="A81" s="2"/>
      <c r="B81" s="2"/>
      <c r="C81" s="2"/>
      <c r="D81" s="2"/>
      <c r="E81" s="2"/>
      <c r="F81" s="2"/>
      <c r="G81" s="2"/>
      <c r="H81" s="2"/>
      <c r="I81" s="2"/>
      <c r="J81" s="2"/>
      <c r="K81" s="2"/>
      <c r="L81" s="2"/>
      <c r="M81" s="2"/>
      <c r="N81" s="2"/>
    </row>
    <row r="82" spans="1:14">
      <c r="A82" s="2"/>
      <c r="B82" s="2"/>
      <c r="C82" s="2"/>
      <c r="D82" s="2"/>
      <c r="E82" s="2"/>
      <c r="F82" s="2"/>
      <c r="G82" s="2"/>
      <c r="H82" s="2"/>
      <c r="I82" s="2"/>
      <c r="J82" s="2"/>
      <c r="K82" s="2"/>
      <c r="L82" s="2"/>
      <c r="M82" s="2"/>
      <c r="N82" s="2"/>
    </row>
    <row r="83" spans="1:14">
      <c r="A83" s="2"/>
      <c r="B83" s="2"/>
      <c r="C83" s="2"/>
      <c r="D83" s="2"/>
      <c r="E83" s="2"/>
      <c r="F83" s="2"/>
      <c r="G83" s="2"/>
      <c r="H83" s="2"/>
      <c r="I83" s="2"/>
      <c r="J83" s="2"/>
      <c r="K83" s="2"/>
      <c r="L83" s="2"/>
      <c r="M83" s="2"/>
      <c r="N83" s="2"/>
    </row>
    <row r="84" spans="1:14">
      <c r="A84" s="2"/>
      <c r="B84" s="2"/>
      <c r="C84" s="2"/>
      <c r="D84" s="2"/>
      <c r="E84" s="2"/>
      <c r="F84" s="2"/>
      <c r="G84" s="2"/>
      <c r="H84" s="2"/>
      <c r="I84" s="2"/>
      <c r="J84" s="2"/>
      <c r="K84" s="2"/>
      <c r="L84" s="2"/>
      <c r="M84" s="2"/>
      <c r="N84" s="2"/>
    </row>
    <row r="85" spans="1:14">
      <c r="A85" s="2"/>
      <c r="B85" s="2"/>
      <c r="C85" s="2"/>
      <c r="D85" s="2"/>
      <c r="E85" s="2"/>
      <c r="F85" s="2"/>
      <c r="G85" s="2"/>
      <c r="H85" s="2"/>
      <c r="I85" s="2"/>
      <c r="J85" s="2"/>
      <c r="K85" s="2"/>
      <c r="L85" s="2"/>
      <c r="M85" s="2"/>
      <c r="N85" s="2"/>
    </row>
    <row r="86" spans="1:14">
      <c r="A86" s="2"/>
      <c r="B86" s="2"/>
      <c r="C86" s="2"/>
      <c r="D86" s="2"/>
      <c r="E86" s="2"/>
      <c r="F86" s="2"/>
      <c r="G86" s="2"/>
      <c r="H86" s="2"/>
      <c r="I86" s="2"/>
      <c r="J86" s="2"/>
      <c r="K86" s="2"/>
      <c r="L86" s="2"/>
      <c r="M86" s="2"/>
      <c r="N86" s="2"/>
    </row>
    <row r="87" spans="1:14">
      <c r="A87" s="2"/>
      <c r="B87" s="2"/>
      <c r="C87" s="2"/>
      <c r="D87" s="2"/>
      <c r="E87" s="2"/>
      <c r="F87" s="2"/>
      <c r="G87" s="2"/>
      <c r="H87" s="2"/>
      <c r="I87" s="2"/>
      <c r="J87" s="2"/>
      <c r="K87" s="2"/>
      <c r="L87" s="2"/>
      <c r="M87" s="2"/>
      <c r="N87" s="2"/>
    </row>
    <row r="88" spans="1:14">
      <c r="A88" s="2"/>
      <c r="B88" s="2"/>
      <c r="C88" s="2"/>
      <c r="D88" s="2"/>
      <c r="E88" s="2"/>
      <c r="F88" s="2"/>
      <c r="G88" s="2"/>
      <c r="H88" s="2"/>
      <c r="I88" s="2"/>
      <c r="J88" s="2"/>
      <c r="K88" s="2"/>
      <c r="L88" s="2"/>
      <c r="M88" s="2"/>
      <c r="N88" s="2"/>
    </row>
    <row r="89" spans="1:14">
      <c r="A89" s="2"/>
      <c r="B89" s="2"/>
      <c r="C89" s="2"/>
      <c r="D89" s="2"/>
      <c r="E89" s="2"/>
      <c r="F89" s="2"/>
      <c r="G89" s="2"/>
      <c r="H89" s="2"/>
      <c r="I89" s="2"/>
      <c r="J89" s="2"/>
      <c r="K89" s="2"/>
      <c r="L89" s="2"/>
      <c r="M89" s="2"/>
      <c r="N89" s="2"/>
    </row>
    <row r="90" spans="1:14">
      <c r="A90" s="2"/>
      <c r="B90" s="2"/>
      <c r="C90" s="2"/>
      <c r="D90" s="2"/>
      <c r="E90" s="2"/>
      <c r="F90" s="2"/>
      <c r="G90" s="2"/>
      <c r="H90" s="2"/>
      <c r="I90" s="2"/>
      <c r="J90" s="2"/>
      <c r="K90" s="2"/>
      <c r="L90" s="2"/>
      <c r="M90" s="2"/>
      <c r="N90" s="2"/>
    </row>
    <row r="91" spans="1:14">
      <c r="A91" s="2"/>
      <c r="B91" s="2"/>
      <c r="C91" s="2"/>
      <c r="D91" s="2"/>
      <c r="E91" s="2"/>
      <c r="F91" s="2"/>
      <c r="G91" s="2"/>
      <c r="H91" s="2"/>
      <c r="I91" s="2"/>
      <c r="J91" s="2"/>
      <c r="K91" s="2"/>
      <c r="L91" s="2"/>
      <c r="M91" s="2"/>
      <c r="N91" s="2"/>
    </row>
    <row r="92" spans="1:14">
      <c r="A92" s="2"/>
      <c r="B92" s="2"/>
      <c r="C92" s="2"/>
      <c r="D92" s="2"/>
      <c r="E92" s="2"/>
      <c r="F92" s="2"/>
      <c r="G92" s="2"/>
      <c r="H92" s="2"/>
      <c r="I92" s="2"/>
      <c r="J92" s="2"/>
      <c r="K92" s="2"/>
      <c r="L92" s="2"/>
      <c r="M92" s="2"/>
      <c r="N92" s="2"/>
    </row>
    <row r="93" spans="1:14">
      <c r="A93" s="2"/>
      <c r="B93" s="2"/>
      <c r="C93" s="2"/>
      <c r="D93" s="2"/>
      <c r="E93" s="2"/>
      <c r="F93" s="2"/>
      <c r="G93" s="2"/>
      <c r="H93" s="2"/>
      <c r="I93" s="2"/>
      <c r="J93" s="2"/>
      <c r="K93" s="2"/>
      <c r="L93" s="2"/>
      <c r="M93" s="2"/>
      <c r="N93" s="2"/>
    </row>
    <row r="94" spans="1:14">
      <c r="A94" s="2"/>
      <c r="B94" s="2"/>
      <c r="C94" s="2"/>
      <c r="D94" s="2"/>
      <c r="E94" s="2"/>
      <c r="F94" s="2"/>
      <c r="G94" s="2"/>
      <c r="H94" s="2"/>
      <c r="I94" s="2"/>
      <c r="J94" s="2"/>
      <c r="K94" s="2"/>
      <c r="L94" s="2"/>
      <c r="M94" s="2"/>
      <c r="N94" s="2"/>
    </row>
    <row r="95" spans="1:14">
      <c r="A95" s="2"/>
      <c r="B95" s="2"/>
      <c r="C95" s="2"/>
      <c r="D95" s="2"/>
      <c r="E95" s="2"/>
      <c r="F95" s="2"/>
      <c r="G95" s="2"/>
      <c r="H95" s="2"/>
      <c r="I95" s="2"/>
      <c r="J95" s="2"/>
      <c r="K95" s="2"/>
      <c r="L95" s="2"/>
      <c r="M95" s="2"/>
      <c r="N95" s="2"/>
    </row>
    <row r="96" spans="1:14">
      <c r="A96" s="2"/>
      <c r="B96" s="2"/>
      <c r="C96" s="2"/>
      <c r="D96" s="2"/>
      <c r="E96" s="2"/>
      <c r="F96" s="2"/>
      <c r="G96" s="2"/>
      <c r="H96" s="2"/>
      <c r="I96" s="2"/>
      <c r="J96" s="2"/>
      <c r="K96" s="2"/>
      <c r="L96" s="2"/>
      <c r="M96" s="2"/>
      <c r="N96" s="2"/>
    </row>
    <row r="97" spans="1:14">
      <c r="A97" s="2"/>
      <c r="B97" s="2"/>
      <c r="C97" s="2"/>
      <c r="D97" s="2"/>
      <c r="E97" s="2"/>
      <c r="F97" s="2"/>
      <c r="G97" s="2"/>
      <c r="H97" s="2"/>
      <c r="I97" s="2"/>
      <c r="J97" s="2"/>
      <c r="K97" s="2"/>
      <c r="L97" s="2"/>
      <c r="M97" s="2"/>
      <c r="N97" s="2"/>
    </row>
    <row r="98" spans="1:14">
      <c r="A98" s="2"/>
      <c r="B98" s="2"/>
      <c r="C98" s="2"/>
      <c r="D98" s="2"/>
      <c r="E98" s="2"/>
      <c r="F98" s="2"/>
      <c r="G98" s="2"/>
      <c r="H98" s="2"/>
      <c r="I98" s="2"/>
      <c r="J98" s="2"/>
      <c r="K98" s="2"/>
      <c r="L98" s="2"/>
      <c r="M98" s="2"/>
      <c r="N98" s="2"/>
    </row>
    <row r="99" spans="1:14">
      <c r="A99" s="2"/>
      <c r="B99" s="2"/>
      <c r="C99" s="2"/>
      <c r="D99" s="2"/>
      <c r="E99" s="2"/>
      <c r="F99" s="2"/>
      <c r="G99" s="2"/>
      <c r="H99" s="2"/>
      <c r="I99" s="2"/>
      <c r="J99" s="2"/>
      <c r="K99" s="2"/>
      <c r="L99" s="2"/>
      <c r="M99" s="2"/>
      <c r="N99" s="2"/>
    </row>
    <row r="100" spans="1:14">
      <c r="A100" s="2"/>
      <c r="B100" s="2"/>
      <c r="C100" s="2"/>
      <c r="D100" s="2"/>
      <c r="E100" s="2"/>
      <c r="F100" s="2"/>
      <c r="G100" s="2"/>
      <c r="H100" s="2"/>
      <c r="I100" s="2"/>
      <c r="J100" s="2"/>
      <c r="K100" s="2"/>
      <c r="L100" s="2"/>
      <c r="M100" s="2"/>
      <c r="N100" s="2"/>
    </row>
    <row r="101" spans="1:14">
      <c r="A101" s="2"/>
      <c r="B101" s="2"/>
      <c r="C101" s="2"/>
      <c r="D101" s="2"/>
      <c r="E101" s="2"/>
      <c r="F101" s="2"/>
      <c r="G101" s="2"/>
      <c r="H101" s="2"/>
      <c r="I101" s="2"/>
      <c r="J101" s="2"/>
      <c r="K101" s="2"/>
      <c r="L101" s="2"/>
      <c r="M101" s="2"/>
      <c r="N101" s="2"/>
    </row>
    <row r="102" spans="1:14">
      <c r="A102" s="2"/>
      <c r="B102" s="2"/>
      <c r="C102" s="2"/>
      <c r="D102" s="2"/>
      <c r="E102" s="2"/>
      <c r="F102" s="2"/>
      <c r="G102" s="2"/>
      <c r="H102" s="2"/>
      <c r="I102" s="2"/>
      <c r="J102" s="2"/>
      <c r="K102" s="2"/>
      <c r="L102" s="2"/>
      <c r="M102" s="2"/>
      <c r="N102" s="2"/>
    </row>
    <row r="103" spans="1:14">
      <c r="A103" s="2"/>
      <c r="B103" s="2"/>
      <c r="C103" s="2"/>
      <c r="D103" s="2"/>
      <c r="E103" s="2"/>
      <c r="F103" s="2"/>
      <c r="G103" s="2"/>
      <c r="H103" s="2"/>
      <c r="I103" s="2"/>
      <c r="J103" s="2"/>
      <c r="K103" s="2"/>
      <c r="L103" s="2"/>
      <c r="M103" s="2"/>
      <c r="N103" s="2"/>
    </row>
    <row r="104" spans="1:14">
      <c r="A104" s="2"/>
      <c r="B104" s="2"/>
      <c r="C104" s="2"/>
      <c r="D104" s="2"/>
      <c r="E104" s="2"/>
      <c r="F104" s="2"/>
      <c r="G104" s="2"/>
      <c r="H104" s="2"/>
      <c r="I104" s="2"/>
      <c r="J104" s="2"/>
      <c r="K104" s="2"/>
      <c r="L104" s="2"/>
      <c r="M104" s="2"/>
      <c r="N104" s="2"/>
    </row>
    <row r="105" spans="1:14">
      <c r="A105" s="2"/>
      <c r="B105" s="2"/>
      <c r="C105" s="2"/>
      <c r="D105" s="2"/>
      <c r="E105" s="2"/>
      <c r="F105" s="2"/>
      <c r="G105" s="2"/>
      <c r="H105" s="2"/>
      <c r="I105" s="2"/>
      <c r="J105" s="2"/>
      <c r="K105" s="2"/>
      <c r="L105" s="2"/>
      <c r="M105" s="2"/>
      <c r="N105" s="2"/>
    </row>
    <row r="106" spans="1:14">
      <c r="A106" s="2"/>
      <c r="B106" s="2"/>
      <c r="C106" s="2"/>
      <c r="D106" s="2"/>
      <c r="E106" s="2"/>
      <c r="F106" s="2"/>
      <c r="G106" s="2"/>
      <c r="H106" s="2"/>
      <c r="I106" s="2"/>
      <c r="J106" s="2"/>
      <c r="K106" s="2"/>
      <c r="L106" s="2"/>
      <c r="M106" s="2"/>
      <c r="N106" s="2"/>
    </row>
    <row r="107" spans="1:14">
      <c r="A107" s="2"/>
      <c r="B107" s="2"/>
      <c r="C107" s="2"/>
      <c r="D107" s="2"/>
      <c r="E107" s="2"/>
      <c r="F107" s="2"/>
      <c r="G107" s="2"/>
      <c r="H107" s="2"/>
      <c r="I107" s="2"/>
      <c r="J107" s="2"/>
      <c r="K107" s="2"/>
      <c r="L107" s="2"/>
      <c r="M107" s="2"/>
      <c r="N107" s="2"/>
    </row>
    <row r="108" spans="1:14">
      <c r="A108" s="2"/>
      <c r="B108" s="2"/>
      <c r="C108" s="2"/>
      <c r="D108" s="2"/>
      <c r="E108" s="2"/>
      <c r="F108" s="2"/>
      <c r="G108" s="2"/>
      <c r="H108" s="2"/>
      <c r="I108" s="2"/>
      <c r="J108" s="2"/>
      <c r="K108" s="2"/>
      <c r="L108" s="2"/>
      <c r="M108" s="2"/>
      <c r="N108" s="2"/>
    </row>
    <row r="109" spans="1:14">
      <c r="A109" s="2"/>
      <c r="B109" s="2"/>
      <c r="C109" s="2"/>
      <c r="D109" s="2"/>
      <c r="E109" s="2"/>
      <c r="F109" s="2"/>
      <c r="G109" s="2"/>
      <c r="H109" s="2"/>
      <c r="I109" s="2"/>
      <c r="J109" s="2"/>
      <c r="K109" s="2"/>
      <c r="L109" s="2"/>
      <c r="M109" s="2"/>
      <c r="N109" s="2"/>
    </row>
    <row r="110" spans="1:14">
      <c r="A110" s="2"/>
      <c r="B110" s="2"/>
      <c r="C110" s="2"/>
      <c r="D110" s="2"/>
      <c r="E110" s="2"/>
      <c r="F110" s="2"/>
      <c r="G110" s="2"/>
      <c r="H110" s="2"/>
      <c r="I110" s="2"/>
      <c r="J110" s="2"/>
      <c r="K110" s="2"/>
      <c r="L110" s="2"/>
      <c r="M110" s="2"/>
      <c r="N110" s="2"/>
    </row>
    <row r="111" spans="1:14">
      <c r="A111" s="2"/>
      <c r="B111" s="2"/>
      <c r="C111" s="2"/>
      <c r="D111" s="2"/>
      <c r="E111" s="2"/>
      <c r="F111" s="2"/>
      <c r="G111" s="2"/>
      <c r="H111" s="2"/>
      <c r="I111" s="2"/>
      <c r="J111" s="2"/>
      <c r="K111" s="2"/>
      <c r="L111" s="2"/>
      <c r="M111" s="2"/>
      <c r="N111" s="2"/>
    </row>
    <row r="112" spans="1:14">
      <c r="A112" s="2"/>
      <c r="B112" s="2"/>
      <c r="C112" s="2"/>
      <c r="D112" s="2"/>
      <c r="E112" s="2"/>
      <c r="F112" s="2"/>
      <c r="G112" s="2"/>
      <c r="H112" s="2"/>
      <c r="I112" s="2"/>
      <c r="J112" s="2"/>
      <c r="K112" s="2"/>
      <c r="L112" s="2"/>
      <c r="M112" s="2"/>
      <c r="N112" s="2"/>
    </row>
    <row r="113" spans="1:14">
      <c r="A113" s="2"/>
      <c r="B113" s="2"/>
      <c r="C113" s="2"/>
      <c r="D113" s="2"/>
      <c r="E113" s="2"/>
      <c r="F113" s="2"/>
      <c r="G113" s="2"/>
      <c r="H113" s="2"/>
      <c r="I113" s="2"/>
      <c r="J113" s="2"/>
      <c r="K113" s="2"/>
      <c r="L113" s="2"/>
      <c r="M113" s="2"/>
      <c r="N113" s="2"/>
    </row>
    <row r="114" spans="1:14">
      <c r="A114" s="2"/>
      <c r="B114" s="2"/>
      <c r="C114" s="2"/>
      <c r="D114" s="2"/>
      <c r="E114" s="2"/>
      <c r="F114" s="2"/>
      <c r="G114" s="2"/>
      <c r="H114" s="2"/>
      <c r="I114" s="2"/>
      <c r="J114" s="2"/>
      <c r="K114" s="2"/>
      <c r="L114" s="2"/>
      <c r="M114" s="2"/>
      <c r="N114" s="2"/>
    </row>
    <row r="115" spans="1:14">
      <c r="A115" s="2"/>
      <c r="B115" s="2"/>
      <c r="C115" s="2"/>
      <c r="D115" s="2"/>
      <c r="E115" s="2"/>
      <c r="F115" s="2"/>
      <c r="G115" s="2"/>
      <c r="H115" s="2"/>
      <c r="I115" s="2"/>
      <c r="J115" s="2"/>
      <c r="K115" s="2"/>
      <c r="L115" s="2"/>
      <c r="M115" s="2"/>
      <c r="N115" s="2"/>
    </row>
    <row r="116" spans="1:14">
      <c r="A116" s="2"/>
      <c r="B116" s="2"/>
      <c r="C116" s="2"/>
      <c r="D116" s="2"/>
      <c r="E116" s="2"/>
      <c r="F116" s="2"/>
      <c r="G116" s="2"/>
      <c r="H116" s="2"/>
      <c r="I116" s="2"/>
      <c r="J116" s="2"/>
      <c r="K116" s="2"/>
      <c r="L116" s="2"/>
      <c r="M116" s="2"/>
      <c r="N116" s="2"/>
    </row>
    <row r="117" spans="1:14">
      <c r="A117" s="2"/>
      <c r="B117" s="2"/>
      <c r="C117" s="2"/>
      <c r="D117" s="2"/>
      <c r="E117" s="2"/>
      <c r="F117" s="2"/>
      <c r="G117" s="2"/>
      <c r="H117" s="2"/>
      <c r="I117" s="2"/>
      <c r="J117" s="2"/>
      <c r="K117" s="2"/>
      <c r="L117" s="2"/>
      <c r="M117" s="2"/>
      <c r="N117" s="2"/>
    </row>
    <row r="118" spans="1:14">
      <c r="A118" s="2"/>
      <c r="B118" s="2"/>
      <c r="C118" s="2"/>
      <c r="D118" s="2"/>
      <c r="E118" s="2"/>
      <c r="F118" s="2"/>
      <c r="G118" s="2"/>
      <c r="H118" s="2"/>
      <c r="I118" s="2"/>
      <c r="J118" s="2"/>
      <c r="K118" s="2"/>
      <c r="L118" s="2"/>
      <c r="M118" s="2"/>
      <c r="N118" s="2"/>
    </row>
    <row r="119" spans="1:14">
      <c r="A119" s="2"/>
      <c r="B119" s="2"/>
      <c r="C119" s="2"/>
      <c r="D119" s="2"/>
      <c r="E119" s="2"/>
      <c r="F119" s="2"/>
      <c r="G119" s="2"/>
      <c r="H119" s="2"/>
      <c r="I119" s="2"/>
      <c r="J119" s="2"/>
      <c r="K119" s="2"/>
      <c r="L119" s="2"/>
      <c r="M119" s="2"/>
      <c r="N119" s="2"/>
    </row>
    <row r="120" spans="1:14">
      <c r="A120" s="2"/>
      <c r="B120" s="2"/>
      <c r="C120" s="2"/>
      <c r="D120" s="2"/>
      <c r="E120" s="2"/>
      <c r="F120" s="2"/>
      <c r="G120" s="2"/>
      <c r="H120" s="2"/>
      <c r="I120" s="2"/>
      <c r="J120" s="2"/>
      <c r="K120" s="2"/>
      <c r="L120" s="2"/>
      <c r="M120" s="2"/>
      <c r="N120" s="2"/>
    </row>
    <row r="121" spans="1:14">
      <c r="A121" s="2"/>
      <c r="B121" s="2"/>
      <c r="C121" s="2"/>
      <c r="D121" s="2"/>
      <c r="E121" s="2"/>
      <c r="F121" s="2"/>
      <c r="G121" s="2"/>
      <c r="H121" s="2"/>
      <c r="I121" s="2"/>
      <c r="J121" s="2"/>
      <c r="K121" s="2"/>
      <c r="L121" s="2"/>
      <c r="M121" s="2"/>
      <c r="N121" s="2"/>
    </row>
    <row r="122" spans="1:14">
      <c r="A122" s="2"/>
      <c r="B122" s="2"/>
      <c r="C122" s="2"/>
      <c r="D122" s="2"/>
      <c r="E122" s="2"/>
      <c r="F122" s="2"/>
      <c r="G122" s="2"/>
      <c r="H122" s="2"/>
      <c r="I122" s="2"/>
      <c r="J122" s="2"/>
      <c r="K122" s="2"/>
      <c r="L122" s="2"/>
      <c r="M122" s="2"/>
      <c r="N122" s="2"/>
    </row>
    <row r="123" spans="1:14">
      <c r="A123" s="2"/>
      <c r="B123" s="2"/>
      <c r="C123" s="2"/>
      <c r="D123" s="2"/>
      <c r="E123" s="2"/>
      <c r="F123" s="2"/>
      <c r="G123" s="2"/>
      <c r="H123" s="2"/>
      <c r="I123" s="2"/>
      <c r="J123" s="2"/>
      <c r="K123" s="2"/>
      <c r="L123" s="2"/>
      <c r="M123" s="2"/>
      <c r="N123" s="2"/>
    </row>
    <row r="124" spans="1:14">
      <c r="A124" s="2"/>
      <c r="B124" s="2"/>
      <c r="C124" s="2"/>
      <c r="D124" s="2"/>
      <c r="E124" s="2"/>
      <c r="F124" s="2"/>
      <c r="G124" s="2"/>
      <c r="H124" s="2"/>
      <c r="I124" s="2"/>
      <c r="J124" s="2"/>
      <c r="K124" s="2"/>
      <c r="L124" s="2"/>
      <c r="M124" s="2"/>
      <c r="N124" s="2"/>
    </row>
    <row r="125" spans="1:14">
      <c r="A125" s="2"/>
      <c r="B125" s="2"/>
      <c r="C125" s="2"/>
      <c r="D125" s="2"/>
      <c r="E125" s="2"/>
      <c r="F125" s="2"/>
      <c r="G125" s="2"/>
      <c r="H125" s="2"/>
      <c r="I125" s="2"/>
      <c r="J125" s="2"/>
      <c r="K125" s="2"/>
      <c r="L125" s="2"/>
      <c r="M125" s="2"/>
      <c r="N125" s="2"/>
    </row>
    <row r="126" spans="1:14">
      <c r="A126" s="2"/>
      <c r="B126" s="2"/>
      <c r="C126" s="2"/>
      <c r="D126" s="2"/>
      <c r="E126" s="2"/>
      <c r="F126" s="2"/>
      <c r="G126" s="2"/>
      <c r="H126" s="2"/>
      <c r="I126" s="2"/>
      <c r="J126" s="2"/>
      <c r="K126" s="2"/>
      <c r="L126" s="2"/>
      <c r="M126" s="2"/>
      <c r="N126" s="2"/>
    </row>
    <row r="127" spans="1:14">
      <c r="A127" s="2"/>
      <c r="B127" s="2"/>
      <c r="C127" s="2"/>
      <c r="D127" s="2"/>
      <c r="E127" s="2"/>
      <c r="F127" s="2"/>
      <c r="G127" s="2"/>
      <c r="H127" s="2"/>
      <c r="I127" s="2"/>
      <c r="J127" s="2"/>
      <c r="K127" s="2"/>
      <c r="L127" s="2"/>
      <c r="M127" s="2"/>
      <c r="N127" s="2"/>
    </row>
    <row r="128" spans="1:14">
      <c r="A128" s="2"/>
      <c r="B128" s="2"/>
      <c r="C128" s="2"/>
      <c r="D128" s="2"/>
      <c r="E128" s="2"/>
      <c r="F128" s="2"/>
      <c r="G128" s="2"/>
      <c r="H128" s="2"/>
      <c r="I128" s="2"/>
      <c r="J128" s="2"/>
      <c r="K128" s="2"/>
      <c r="L128" s="2"/>
      <c r="M128" s="2"/>
      <c r="N128" s="2"/>
    </row>
    <row r="129" spans="1:14">
      <c r="A129" s="2"/>
      <c r="B129" s="2"/>
      <c r="C129" s="2"/>
      <c r="D129" s="2"/>
      <c r="E129" s="2"/>
      <c r="F129" s="2"/>
      <c r="G129" s="2"/>
      <c r="H129" s="2"/>
      <c r="I129" s="2"/>
      <c r="J129" s="2"/>
      <c r="K129" s="2"/>
      <c r="L129" s="2"/>
      <c r="M129" s="2"/>
      <c r="N129" s="2"/>
    </row>
    <row r="130" spans="1:14">
      <c r="A130" s="2"/>
      <c r="B130" s="2"/>
      <c r="C130" s="2"/>
      <c r="D130" s="2"/>
      <c r="E130" s="2"/>
      <c r="F130" s="2"/>
      <c r="G130" s="2"/>
      <c r="H130" s="2"/>
      <c r="I130" s="2"/>
      <c r="J130" s="2"/>
      <c r="K130" s="2"/>
      <c r="L130" s="2"/>
      <c r="M130" s="2"/>
      <c r="N130" s="2"/>
    </row>
    <row r="131" spans="1:14">
      <c r="A131" s="2"/>
      <c r="B131" s="2"/>
      <c r="C131" s="2"/>
      <c r="D131" s="2"/>
      <c r="E131" s="2"/>
      <c r="F131" s="2"/>
      <c r="G131" s="2"/>
      <c r="H131" s="2"/>
      <c r="I131" s="2"/>
      <c r="J131" s="2"/>
      <c r="K131" s="2"/>
      <c r="L131" s="2"/>
      <c r="M131" s="2"/>
      <c r="N131" s="2"/>
    </row>
    <row r="132" spans="1:14">
      <c r="A132" s="2"/>
      <c r="B132" s="2"/>
      <c r="C132" s="2"/>
      <c r="D132" s="2"/>
      <c r="E132" s="2"/>
      <c r="F132" s="2"/>
      <c r="G132" s="2"/>
      <c r="H132" s="2"/>
      <c r="I132" s="2"/>
      <c r="J132" s="2"/>
      <c r="K132" s="2"/>
      <c r="L132" s="2"/>
      <c r="M132" s="2"/>
      <c r="N132" s="2"/>
    </row>
    <row r="133" spans="1:14">
      <c r="A133" s="2"/>
      <c r="B133" s="2"/>
      <c r="C133" s="2"/>
      <c r="D133" s="2"/>
      <c r="E133" s="2"/>
      <c r="F133" s="2"/>
      <c r="G133" s="2"/>
      <c r="H133" s="2"/>
      <c r="I133" s="2"/>
      <c r="J133" s="2"/>
      <c r="K133" s="2"/>
      <c r="L133" s="2"/>
      <c r="M133" s="2"/>
      <c r="N133" s="2"/>
    </row>
    <row r="134" spans="1:14">
      <c r="A134" s="2"/>
      <c r="B134" s="2"/>
      <c r="C134" s="2"/>
      <c r="D134" s="2"/>
      <c r="E134" s="2"/>
      <c r="F134" s="2"/>
      <c r="G134" s="2"/>
      <c r="H134" s="2"/>
      <c r="I134" s="2"/>
      <c r="J134" s="2"/>
      <c r="K134" s="2"/>
      <c r="L134" s="2"/>
      <c r="M134" s="2"/>
      <c r="N134" s="2"/>
    </row>
    <row r="135" spans="1:14">
      <c r="A135" s="2"/>
      <c r="B135" s="2"/>
      <c r="C135" s="2"/>
      <c r="D135" s="2"/>
      <c r="E135" s="2"/>
      <c r="F135" s="2"/>
      <c r="G135" s="2"/>
      <c r="H135" s="2"/>
      <c r="I135" s="2"/>
      <c r="J135" s="2"/>
      <c r="K135" s="2"/>
      <c r="L135" s="2"/>
      <c r="M135" s="2"/>
      <c r="N135" s="2"/>
    </row>
    <row r="136" spans="1:14">
      <c r="A136" s="2"/>
      <c r="B136" s="2"/>
      <c r="C136" s="2"/>
      <c r="D136" s="2"/>
      <c r="E136" s="2"/>
      <c r="F136" s="2"/>
      <c r="G136" s="2"/>
      <c r="H136" s="2"/>
      <c r="I136" s="2"/>
      <c r="J136" s="2"/>
      <c r="K136" s="2"/>
      <c r="L136" s="2"/>
      <c r="M136" s="2"/>
      <c r="N136" s="2"/>
    </row>
    <row r="137" spans="1:14">
      <c r="A137" s="2"/>
      <c r="B137" s="2"/>
      <c r="C137" s="2"/>
      <c r="D137" s="2"/>
      <c r="E137" s="2"/>
      <c r="F137" s="2"/>
      <c r="G137" s="2"/>
      <c r="H137" s="2"/>
      <c r="I137" s="2"/>
      <c r="J137" s="2"/>
      <c r="K137" s="2"/>
      <c r="L137" s="2"/>
      <c r="M137" s="2"/>
      <c r="N137" s="2"/>
    </row>
    <row r="138" spans="1:14">
      <c r="A138" s="2"/>
      <c r="B138" s="2"/>
      <c r="C138" s="2"/>
      <c r="D138" s="2"/>
      <c r="E138" s="2"/>
      <c r="F138" s="2"/>
      <c r="G138" s="2"/>
      <c r="H138" s="2"/>
      <c r="I138" s="2"/>
      <c r="J138" s="2"/>
      <c r="K138" s="2"/>
      <c r="L138" s="2"/>
      <c r="M138" s="2"/>
      <c r="N138" s="2"/>
    </row>
    <row r="139" spans="1:14">
      <c r="A139" s="2"/>
      <c r="B139" s="2"/>
      <c r="C139" s="2"/>
      <c r="D139" s="2"/>
      <c r="E139" s="2"/>
      <c r="F139" s="2"/>
      <c r="G139" s="2"/>
      <c r="H139" s="2"/>
      <c r="I139" s="2"/>
      <c r="J139" s="2"/>
      <c r="K139" s="2"/>
      <c r="L139" s="2"/>
      <c r="M139" s="2"/>
      <c r="N139" s="2"/>
    </row>
    <row r="140" spans="1:14">
      <c r="A140" s="2"/>
      <c r="B140" s="2"/>
      <c r="C140" s="2"/>
      <c r="D140" s="2"/>
      <c r="E140" s="2"/>
      <c r="F140" s="2"/>
      <c r="G140" s="2"/>
      <c r="H140" s="2"/>
      <c r="I140" s="2"/>
      <c r="J140" s="2"/>
      <c r="K140" s="2"/>
      <c r="L140" s="2"/>
      <c r="M140" s="2"/>
      <c r="N140" s="2"/>
    </row>
    <row r="141" spans="1:14">
      <c r="A141" s="2"/>
      <c r="B141" s="2"/>
      <c r="C141" s="2"/>
      <c r="D141" s="2"/>
      <c r="E141" s="2"/>
      <c r="F141" s="2"/>
      <c r="G141" s="2"/>
      <c r="H141" s="2"/>
      <c r="I141" s="2"/>
      <c r="J141" s="2"/>
      <c r="K141" s="2"/>
      <c r="L141" s="2"/>
      <c r="M141" s="2"/>
      <c r="N141" s="2"/>
    </row>
    <row r="142" spans="1:14">
      <c r="A142" s="2"/>
      <c r="B142" s="2"/>
      <c r="C142" s="2"/>
      <c r="D142" s="2"/>
      <c r="E142" s="2"/>
      <c r="F142" s="2"/>
      <c r="G142" s="2"/>
      <c r="H142" s="2"/>
      <c r="I142" s="2"/>
      <c r="J142" s="2"/>
      <c r="K142" s="2"/>
      <c r="L142" s="2"/>
      <c r="M142" s="2"/>
      <c r="N142" s="2"/>
    </row>
    <row r="143" spans="1:14">
      <c r="A143" s="2"/>
      <c r="B143" s="2"/>
      <c r="C143" s="2"/>
      <c r="D143" s="2"/>
      <c r="E143" s="2"/>
      <c r="F143" s="2"/>
      <c r="G143" s="2"/>
      <c r="H143" s="2"/>
      <c r="I143" s="2"/>
      <c r="J143" s="2"/>
      <c r="K143" s="2"/>
      <c r="L143" s="2"/>
      <c r="M143" s="2"/>
      <c r="N143" s="2"/>
    </row>
    <row r="144" spans="1:14">
      <c r="A144" s="2"/>
      <c r="B144" s="2"/>
      <c r="C144" s="2"/>
      <c r="D144" s="2"/>
      <c r="E144" s="2"/>
      <c r="F144" s="2"/>
      <c r="G144" s="2"/>
      <c r="H144" s="2"/>
      <c r="I144" s="2"/>
      <c r="J144" s="2"/>
      <c r="K144" s="2"/>
      <c r="L144" s="2"/>
      <c r="M144" s="2"/>
      <c r="N144" s="2"/>
    </row>
  </sheetData>
  <sheetProtection algorithmName="SHA-512" hashValue="hw+bZieKQWT7+GtJEhTGe4uOL+0aMjel2TCuirhpnb8s070+w+klf1ETYl7wwXPAWfkKFxpWm1BFYb0mDHHfDg==" saltValue="wZ+iM68FznrcKBS9f/K07Q==" spinCount="100000" sheet="1" selectLockedCells="1"/>
  <mergeCells count="3">
    <mergeCell ref="A31:C31"/>
    <mergeCell ref="A21:C21"/>
    <mergeCell ref="A4:C4"/>
  </mergeCells>
  <dataValidations count="1">
    <dataValidation type="list" allowBlank="1" showInputMessage="1" showErrorMessage="1" sqref="B22:B30 B5:B20">
      <formula1>$L$3:$L$7</formula1>
    </dataValidation>
  </dataValidations>
  <pageMargins left="0.7" right="0.7" top="0.75" bottom="0.75" header="0.3" footer="0.3"/>
  <pageSetup paperSize="9" orientation="portrait" horizontalDpi="300"/>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A66"/>
  <sheetViews>
    <sheetView view="normal" workbookViewId="0">
      <selection pane="topLeft" activeCell="A33" sqref="A33"/>
    </sheetView>
  </sheetViews>
  <sheetFormatPr defaultRowHeight="14.5"/>
  <cols>
    <col min="1" max="1" width="26.140625" customWidth="1"/>
    <col min="2" max="2" width="13.5703125" customWidth="1"/>
    <col min="23" max="23" width="12.7109375" customWidth="1"/>
    <col min="24" max="24" width="12.84765625" customWidth="1"/>
    <col min="25" max="25" width="12.7109375" customWidth="1"/>
  </cols>
  <sheetData>
    <row r="1" spans="1:2" ht="18">
      <c r="A1" s="36" t="s">
        <v>231</v>
      </c>
      <c r="B1" s="36"/>
    </row>
    <row r="2" spans="1:2" ht="15.65" customHeight="1">
      <c r="A2" s="36"/>
      <c r="B2" s="36"/>
    </row>
    <row r="3" spans="1:2" ht="15.65" customHeight="1">
      <c r="A3" s="76" t="s">
        <v>232</v>
      </c>
      <c r="B3" s="36"/>
    </row>
    <row r="4" spans="1:2" ht="15.65" customHeight="1">
      <c r="A4" s="76" t="s">
        <v>233</v>
      </c>
      <c r="B4" s="36"/>
    </row>
    <row r="5" spans="1:2" ht="15.65" customHeight="1" thickBot="1">
      <c r="A5" s="36"/>
      <c r="B5" s="36"/>
    </row>
    <row r="6" spans="1:7" ht="15.5">
      <c r="A6" s="185" t="s">
        <v>234</v>
      </c>
      <c r="B6" s="186" t="s">
        <v>235</v>
      </c>
      <c r="C6" s="187" t="s">
        <v>236</v>
      </c>
      <c r="D6" s="76"/>
      <c r="E6" s="76"/>
      <c r="F6" s="76"/>
      <c r="G6" s="76"/>
    </row>
    <row r="7" spans="1:7" ht="15.5">
      <c r="A7" s="188" t="s">
        <v>237</v>
      </c>
      <c r="B7" s="344" t="s">
        <v>238</v>
      </c>
      <c r="C7" s="345">
        <v>1</v>
      </c>
      <c r="D7" s="76"/>
      <c r="E7" s="76"/>
      <c r="F7" s="76"/>
      <c r="G7" s="76"/>
    </row>
    <row r="8" spans="1:7" ht="15.5">
      <c r="A8" s="188" t="s">
        <v>239</v>
      </c>
      <c r="B8" s="344" t="s">
        <v>240</v>
      </c>
      <c r="C8" s="345">
        <v>3</v>
      </c>
      <c r="D8" s="76"/>
      <c r="E8" s="76"/>
      <c r="F8" s="76"/>
      <c r="G8" s="76"/>
    </row>
    <row r="9" spans="1:7" ht="15.5">
      <c r="A9" s="188" t="s">
        <v>241</v>
      </c>
      <c r="B9" s="344" t="s">
        <v>242</v>
      </c>
      <c r="C9" s="345">
        <v>3</v>
      </c>
      <c r="D9" s="76"/>
      <c r="E9" s="76"/>
      <c r="F9" s="76"/>
      <c r="G9" s="76"/>
    </row>
    <row r="10" spans="1:7" ht="15.5">
      <c r="A10" s="505" t="s">
        <v>243</v>
      </c>
      <c r="B10" s="344" t="s">
        <v>244</v>
      </c>
      <c r="C10" s="345">
        <v>1</v>
      </c>
      <c r="D10" s="76"/>
      <c r="E10" s="76"/>
      <c r="F10" s="76"/>
      <c r="G10" s="76"/>
    </row>
    <row r="11" spans="1:7" ht="15.5">
      <c r="A11" s="506"/>
      <c r="B11" s="344" t="s">
        <v>245</v>
      </c>
      <c r="C11" s="345">
        <v>2</v>
      </c>
      <c r="D11" s="76"/>
      <c r="E11" s="76"/>
      <c r="F11" s="76"/>
      <c r="G11" s="76"/>
    </row>
    <row r="12" spans="1:7" ht="16" thickBot="1">
      <c r="A12" s="507"/>
      <c r="B12" s="346" t="s">
        <v>246</v>
      </c>
      <c r="C12" s="347">
        <v>3</v>
      </c>
      <c r="D12" s="76"/>
      <c r="E12" s="76"/>
      <c r="F12" s="76"/>
      <c r="G12" s="76"/>
    </row>
    <row r="13" spans="1:3" ht="15.5">
      <c r="A13" s="76"/>
      <c r="B13" s="76"/>
      <c r="C13" s="77"/>
    </row>
    <row r="14" spans="1:3" ht="15.65" customHeight="1">
      <c r="A14" s="76" t="s">
        <v>247</v>
      </c>
      <c r="B14" s="76"/>
      <c r="C14" s="77"/>
    </row>
    <row r="15" spans="1:27" ht="18.5" thickBot="1">
      <c r="A15" s="36"/>
      <c r="B15" s="36"/>
      <c r="C15" s="2"/>
      <c r="D15" s="2"/>
      <c r="E15" s="2"/>
      <c r="F15" s="2"/>
      <c r="G15" s="2"/>
      <c r="H15" s="2"/>
      <c r="I15" s="2"/>
      <c r="J15" s="2"/>
      <c r="K15" s="2"/>
      <c r="L15" s="2"/>
      <c r="M15" s="2"/>
      <c r="N15" s="2"/>
      <c r="O15" s="2"/>
      <c r="P15" s="2"/>
      <c r="Q15" s="2"/>
      <c r="R15" s="2"/>
      <c r="S15" s="2"/>
      <c r="T15" s="2"/>
      <c r="U15" s="2"/>
      <c r="V15" s="2"/>
      <c r="W15" s="2"/>
      <c r="X15" s="2"/>
      <c r="Y15" s="2"/>
      <c r="Z15" s="2"/>
      <c r="AA15" s="2"/>
    </row>
    <row r="16" spans="1:27" ht="15" thickBot="1">
      <c r="A16" s="2"/>
      <c r="B16" s="2"/>
      <c r="C16" s="257" t="s">
        <v>248</v>
      </c>
      <c r="D16" s="258"/>
      <c r="E16" s="258"/>
      <c r="F16" s="259"/>
      <c r="G16" s="257" t="s">
        <v>249</v>
      </c>
      <c r="H16" s="258"/>
      <c r="I16" s="258"/>
      <c r="J16" s="259"/>
      <c r="K16" s="257" t="s">
        <v>250</v>
      </c>
      <c r="L16" s="258"/>
      <c r="M16" s="258"/>
      <c r="N16" s="259"/>
      <c r="O16" s="257" t="s">
        <v>251</v>
      </c>
      <c r="P16" s="258"/>
      <c r="Q16" s="258"/>
      <c r="R16" s="259"/>
      <c r="S16" s="257" t="s">
        <v>252</v>
      </c>
      <c r="T16" s="258"/>
      <c r="U16" s="258"/>
      <c r="V16" s="259"/>
      <c r="W16" s="496" t="s">
        <v>253</v>
      </c>
      <c r="X16" s="497"/>
      <c r="Y16" s="498"/>
      <c r="Z16" s="2"/>
      <c r="AA16" s="2"/>
    </row>
    <row r="17" spans="1:27" ht="43" thickBot="1">
      <c r="A17" s="508" t="s">
        <v>254</v>
      </c>
      <c r="B17" s="509"/>
      <c r="C17" s="243" t="s">
        <v>255</v>
      </c>
      <c r="D17" s="244" t="s">
        <v>256</v>
      </c>
      <c r="E17" s="244" t="s">
        <v>257</v>
      </c>
      <c r="F17" s="245" t="s">
        <v>258</v>
      </c>
      <c r="G17" s="243" t="s">
        <v>255</v>
      </c>
      <c r="H17" s="244" t="s">
        <v>256</v>
      </c>
      <c r="I17" s="244" t="s">
        <v>257</v>
      </c>
      <c r="J17" s="245" t="s">
        <v>258</v>
      </c>
      <c r="K17" s="243" t="s">
        <v>255</v>
      </c>
      <c r="L17" s="244" t="s">
        <v>256</v>
      </c>
      <c r="M17" s="244" t="s">
        <v>257</v>
      </c>
      <c r="N17" s="245" t="s">
        <v>258</v>
      </c>
      <c r="O17" s="243" t="s">
        <v>255</v>
      </c>
      <c r="P17" s="244" t="s">
        <v>256</v>
      </c>
      <c r="Q17" s="244" t="s">
        <v>257</v>
      </c>
      <c r="R17" s="245" t="s">
        <v>258</v>
      </c>
      <c r="S17" s="243" t="s">
        <v>255</v>
      </c>
      <c r="T17" s="244" t="s">
        <v>256</v>
      </c>
      <c r="U17" s="244" t="s">
        <v>257</v>
      </c>
      <c r="V17" s="245" t="s">
        <v>258</v>
      </c>
      <c r="W17" s="261" t="s">
        <v>259</v>
      </c>
      <c r="X17" s="249" t="s">
        <v>260</v>
      </c>
      <c r="Y17" s="250" t="s">
        <v>261</v>
      </c>
      <c r="Z17" s="2"/>
      <c r="AA17" s="2"/>
    </row>
    <row r="18" spans="1:27">
      <c r="A18" s="510" t="s">
        <v>30</v>
      </c>
      <c r="B18" s="511"/>
      <c r="C18" s="348"/>
      <c r="D18" s="349"/>
      <c r="E18" s="349"/>
      <c r="F18" s="350"/>
      <c r="G18" s="348"/>
      <c r="H18" s="349"/>
      <c r="I18" s="349"/>
      <c r="J18" s="350"/>
      <c r="K18" s="348"/>
      <c r="L18" s="349"/>
      <c r="M18" s="349"/>
      <c r="N18" s="350"/>
      <c r="O18" s="348"/>
      <c r="P18" s="349"/>
      <c r="Q18" s="349"/>
      <c r="R18" s="350"/>
      <c r="S18" s="348"/>
      <c r="T18" s="349"/>
      <c r="U18" s="349"/>
      <c r="V18" s="350"/>
      <c r="W18" s="248">
        <f>SUM(C18:V18)</f>
        <v>0</v>
      </c>
      <c r="X18" s="360"/>
      <c r="Y18" s="133">
        <f>W18-X18</f>
        <v>0</v>
      </c>
      <c r="Z18" s="65"/>
      <c r="AA18" s="2"/>
    </row>
    <row r="19" spans="1:25">
      <c r="A19" s="512" t="s">
        <v>50</v>
      </c>
      <c r="B19" s="513"/>
      <c r="C19" s="351"/>
      <c r="D19" s="352"/>
      <c r="E19" s="352"/>
      <c r="F19" s="353"/>
      <c r="G19" s="351"/>
      <c r="H19" s="352"/>
      <c r="I19" s="352"/>
      <c r="J19" s="353"/>
      <c r="K19" s="354"/>
      <c r="L19" s="355"/>
      <c r="M19" s="355"/>
      <c r="N19" s="356"/>
      <c r="O19" s="354"/>
      <c r="P19" s="355"/>
      <c r="Q19" s="355"/>
      <c r="R19" s="356"/>
      <c r="S19" s="354"/>
      <c r="T19" s="355"/>
      <c r="U19" s="355"/>
      <c r="V19" s="356"/>
      <c r="W19" s="247">
        <f>SUM(C19:V19)</f>
        <v>0</v>
      </c>
      <c r="X19" s="355"/>
      <c r="Y19" s="133">
        <f>W19-X19</f>
        <v>0</v>
      </c>
    </row>
    <row r="20" spans="1:27" ht="15" thickBot="1">
      <c r="A20" s="514" t="s">
        <v>262</v>
      </c>
      <c r="B20" s="515"/>
      <c r="C20" s="357"/>
      <c r="D20" s="358"/>
      <c r="E20" s="358"/>
      <c r="F20" s="359"/>
      <c r="G20" s="357"/>
      <c r="H20" s="358"/>
      <c r="I20" s="358"/>
      <c r="J20" s="359"/>
      <c r="K20" s="357"/>
      <c r="L20" s="358"/>
      <c r="M20" s="358"/>
      <c r="N20" s="359"/>
      <c r="O20" s="357"/>
      <c r="P20" s="358"/>
      <c r="Q20" s="358"/>
      <c r="R20" s="359"/>
      <c r="S20" s="357"/>
      <c r="T20" s="358"/>
      <c r="U20" s="358"/>
      <c r="V20" s="359"/>
      <c r="W20" s="262">
        <f>SUM(C20:V20)</f>
        <v>0</v>
      </c>
      <c r="X20" s="361"/>
      <c r="Y20" s="253">
        <f>W20-X20</f>
        <v>0</v>
      </c>
      <c r="Z20" s="2"/>
      <c r="AA20" s="2"/>
    </row>
    <row r="21" spans="1:27" ht="15" thickBot="1">
      <c r="A21" s="499" t="s">
        <v>263</v>
      </c>
      <c r="B21" s="500"/>
      <c r="C21" s="78">
        <v>0</v>
      </c>
      <c r="D21" s="78">
        <f>SUM(D18:D20)</f>
        <v>0</v>
      </c>
      <c r="E21" s="78">
        <f>SUM(E18:E20)</f>
        <v>0</v>
      </c>
      <c r="F21" s="78">
        <f>SUM(F18:F20)</f>
        <v>0</v>
      </c>
      <c r="G21" s="78">
        <f>SUM(G18:G20)</f>
        <v>0</v>
      </c>
      <c r="H21" s="78">
        <f>SUM(H18:H20)</f>
        <v>0</v>
      </c>
      <c r="I21" s="78">
        <f>SUM(I18:I20)</f>
        <v>0</v>
      </c>
      <c r="J21" s="78">
        <f>SUM(J18:J20)</f>
        <v>0</v>
      </c>
      <c r="K21" s="78">
        <f>SUM(K18:K20)</f>
        <v>0</v>
      </c>
      <c r="L21" s="78">
        <f>SUM(L18:L20)</f>
        <v>0</v>
      </c>
      <c r="M21" s="78">
        <f>SUM(M18:M20)</f>
        <v>0</v>
      </c>
      <c r="N21" s="78">
        <f>SUM(N18:N20)</f>
        <v>0</v>
      </c>
      <c r="O21" s="78">
        <f>SUM(O18:O20)</f>
        <v>0</v>
      </c>
      <c r="P21" s="78">
        <f>SUM(P18:P20)</f>
        <v>0</v>
      </c>
      <c r="Q21" s="78">
        <f>SUM(Q18:Q20)</f>
        <v>0</v>
      </c>
      <c r="R21" s="78">
        <f>SUM(R18:R20)</f>
        <v>0</v>
      </c>
      <c r="S21" s="78">
        <f>SUM(S18:S20)</f>
        <v>0</v>
      </c>
      <c r="T21" s="78">
        <f>SUM(T18:T20)</f>
        <v>0</v>
      </c>
      <c r="U21" s="78">
        <f>SUM(U18:U20)</f>
        <v>0</v>
      </c>
      <c r="V21" s="78">
        <f>SUM(V18:V20)</f>
        <v>0</v>
      </c>
      <c r="W21" s="263">
        <f>SUM(W18:W20)</f>
        <v>0</v>
      </c>
      <c r="X21" s="264">
        <f>SUM(X18:X20)</f>
        <v>0</v>
      </c>
      <c r="Y21" s="264">
        <f>SUM(Y18:Y20)</f>
        <v>0</v>
      </c>
      <c r="Z21" s="2"/>
      <c r="AA21" s="2"/>
    </row>
    <row r="22" spans="1:27" ht="15" thickBot="1">
      <c r="A22" s="501" t="s">
        <v>264</v>
      </c>
      <c r="B22" s="502"/>
      <c r="C22" s="354">
        <v>0</v>
      </c>
      <c r="D22" s="355">
        <v>0</v>
      </c>
      <c r="E22" s="355">
        <v>0</v>
      </c>
      <c r="F22" s="356">
        <v>0</v>
      </c>
      <c r="G22" s="354">
        <v>0</v>
      </c>
      <c r="H22" s="355">
        <v>0</v>
      </c>
      <c r="I22" s="355">
        <v>0</v>
      </c>
      <c r="J22" s="356">
        <v>0</v>
      </c>
      <c r="K22" s="354">
        <v>0</v>
      </c>
      <c r="L22" s="355">
        <v>0</v>
      </c>
      <c r="M22" s="355">
        <v>0</v>
      </c>
      <c r="N22" s="356">
        <v>0</v>
      </c>
      <c r="O22" s="354">
        <v>0</v>
      </c>
      <c r="P22" s="355">
        <v>0</v>
      </c>
      <c r="Q22" s="355">
        <v>0</v>
      </c>
      <c r="R22" s="356">
        <v>0</v>
      </c>
      <c r="S22" s="354">
        <v>0</v>
      </c>
      <c r="T22" s="355">
        <v>0</v>
      </c>
      <c r="U22" s="355">
        <v>0</v>
      </c>
      <c r="V22" s="356">
        <v>0</v>
      </c>
      <c r="W22" s="265">
        <f>SUM(C22:V22)</f>
        <v>0</v>
      </c>
      <c r="X22" s="47"/>
      <c r="Y22" s="47"/>
      <c r="Z22" s="2"/>
      <c r="AA22" s="2"/>
    </row>
    <row r="23" spans="1:27" ht="15" thickBot="1">
      <c r="A23" s="501" t="s">
        <v>265</v>
      </c>
      <c r="B23" s="502"/>
      <c r="C23" s="267">
        <f>C22-C21</f>
        <v>0</v>
      </c>
      <c r="D23" s="268">
        <f>D22-D21</f>
        <v>0</v>
      </c>
      <c r="E23" s="268">
        <f>E22-E21</f>
        <v>0</v>
      </c>
      <c r="F23" s="269">
        <f>F22-F21</f>
        <v>0</v>
      </c>
      <c r="G23" s="267">
        <f>G22-G21</f>
        <v>0</v>
      </c>
      <c r="H23" s="268">
        <f>H22-H21</f>
        <v>0</v>
      </c>
      <c r="I23" s="268">
        <f>I22-I21</f>
        <v>0</v>
      </c>
      <c r="J23" s="269">
        <f>J22-J21</f>
        <v>0</v>
      </c>
      <c r="K23" s="267">
        <f>K22-K21</f>
        <v>0</v>
      </c>
      <c r="L23" s="268">
        <f>L22-L21</f>
        <v>0</v>
      </c>
      <c r="M23" s="268">
        <f>M22-M21</f>
        <v>0</v>
      </c>
      <c r="N23" s="269">
        <f>N22-N21</f>
        <v>0</v>
      </c>
      <c r="O23" s="267">
        <f>O22-O21</f>
        <v>0</v>
      </c>
      <c r="P23" s="268">
        <f>P22-P21</f>
        <v>0</v>
      </c>
      <c r="Q23" s="268">
        <f>Q22-Q21</f>
        <v>0</v>
      </c>
      <c r="R23" s="269">
        <f>R22-R21</f>
        <v>0</v>
      </c>
      <c r="S23" s="267">
        <f>S22-S21</f>
        <v>0</v>
      </c>
      <c r="T23" s="268">
        <f>T22-T21</f>
        <v>0</v>
      </c>
      <c r="U23" s="268">
        <f>U22-U21</f>
        <v>0</v>
      </c>
      <c r="V23" s="269">
        <f>V22-V21</f>
        <v>0</v>
      </c>
      <c r="W23" s="266">
        <f>SUM(C23:V23)</f>
        <v>0</v>
      </c>
      <c r="X23" s="47"/>
      <c r="Y23" s="47"/>
      <c r="Z23" s="2"/>
      <c r="AA23" s="2"/>
    </row>
    <row r="24" spans="1:27" ht="15" thickBot="1">
      <c r="A24" s="503" t="s">
        <v>266</v>
      </c>
      <c r="B24" s="504"/>
      <c r="C24" s="270" t="e">
        <f>C21/C22</f>
        <v>#DIV/0!</v>
      </c>
      <c r="D24" s="271" t="e">
        <f>D21/D22</f>
        <v>#DIV/0!</v>
      </c>
      <c r="E24" s="271" t="e">
        <f>E21/E22</f>
        <v>#DIV/0!</v>
      </c>
      <c r="F24" s="272" t="e">
        <f>F21/F22</f>
        <v>#DIV/0!</v>
      </c>
      <c r="G24" s="270" t="e">
        <f>G21/G22</f>
        <v>#DIV/0!</v>
      </c>
      <c r="H24" s="271" t="e">
        <f>H21/H22</f>
        <v>#DIV/0!</v>
      </c>
      <c r="I24" s="271" t="e">
        <f>I21/I22</f>
        <v>#DIV/0!</v>
      </c>
      <c r="J24" s="272" t="e">
        <f>J21/J22</f>
        <v>#DIV/0!</v>
      </c>
      <c r="K24" s="270" t="e">
        <f>K21/K22</f>
        <v>#DIV/0!</v>
      </c>
      <c r="L24" s="271" t="e">
        <f>L21/L22</f>
        <v>#DIV/0!</v>
      </c>
      <c r="M24" s="271" t="e">
        <f>M21/M22</f>
        <v>#DIV/0!</v>
      </c>
      <c r="N24" s="272" t="e">
        <f>N21/N22</f>
        <v>#DIV/0!</v>
      </c>
      <c r="O24" s="270" t="e">
        <f>O21/O22</f>
        <v>#DIV/0!</v>
      </c>
      <c r="P24" s="271" t="e">
        <f>P21/P22</f>
        <v>#DIV/0!</v>
      </c>
      <c r="Q24" s="271" t="e">
        <f>Q21/Q22</f>
        <v>#DIV/0!</v>
      </c>
      <c r="R24" s="272" t="e">
        <f>R21/R22</f>
        <v>#DIV/0!</v>
      </c>
      <c r="S24" s="270" t="e">
        <f>S21/S22</f>
        <v>#DIV/0!</v>
      </c>
      <c r="T24" s="271" t="e">
        <f>T21/T22</f>
        <v>#DIV/0!</v>
      </c>
      <c r="U24" s="271" t="e">
        <f>U21/U22</f>
        <v>#DIV/0!</v>
      </c>
      <c r="V24" s="272" t="e">
        <f>V21/V22</f>
        <v>#DIV/0!</v>
      </c>
      <c r="W24" s="47"/>
      <c r="X24" s="47"/>
      <c r="Y24" s="47"/>
      <c r="Z24" s="2"/>
      <c r="AA24" s="2"/>
    </row>
    <row r="25" spans="1:27" ht="15" thickBot="1">
      <c r="A25" s="273"/>
      <c r="B25" s="274"/>
      <c r="C25" s="275"/>
      <c r="D25" s="275"/>
      <c r="E25" s="275"/>
      <c r="F25" s="275"/>
      <c r="G25" s="275"/>
      <c r="H25" s="275"/>
      <c r="I25" s="275"/>
      <c r="J25" s="275"/>
      <c r="K25" s="275"/>
      <c r="L25" s="275"/>
      <c r="M25" s="275"/>
      <c r="N25" s="275"/>
      <c r="O25" s="275"/>
      <c r="P25" s="275"/>
      <c r="Q25" s="275"/>
      <c r="R25" s="275"/>
      <c r="S25" s="275"/>
      <c r="T25" s="275"/>
      <c r="U25" s="275"/>
      <c r="V25" s="276"/>
      <c r="W25" s="47"/>
      <c r="X25" s="47"/>
      <c r="Y25" s="47"/>
      <c r="Z25" s="2"/>
      <c r="AA25" s="2"/>
    </row>
    <row r="26" spans="1:27" ht="15" thickBot="1">
      <c r="A26" s="493" t="s">
        <v>267</v>
      </c>
      <c r="B26" s="495"/>
      <c r="C26" s="85">
        <f>C22*C7</f>
        <v>0</v>
      </c>
      <c r="D26" s="85">
        <f>D22*C8</f>
        <v>0</v>
      </c>
      <c r="E26" s="85">
        <f>E22*C9</f>
        <v>0</v>
      </c>
      <c r="F26" s="85">
        <f>F22*C12</f>
        <v>0</v>
      </c>
      <c r="G26" s="85">
        <f>G22*C7</f>
        <v>0</v>
      </c>
      <c r="H26" s="85">
        <f>H22*C8</f>
        <v>0</v>
      </c>
      <c r="I26" s="85">
        <f>I22*C9</f>
        <v>0</v>
      </c>
      <c r="J26" s="85">
        <f>J22*C12</f>
        <v>0</v>
      </c>
      <c r="K26" s="85">
        <f>K22*C7</f>
        <v>0</v>
      </c>
      <c r="L26" s="85">
        <f>L22*C8</f>
        <v>0</v>
      </c>
      <c r="M26" s="85">
        <f>M22*C9</f>
        <v>0</v>
      </c>
      <c r="N26" s="85">
        <f>N22*C12</f>
        <v>0</v>
      </c>
      <c r="O26" s="85">
        <f>O22*C7</f>
        <v>0</v>
      </c>
      <c r="P26" s="85">
        <f>P22*C8</f>
        <v>0</v>
      </c>
      <c r="Q26" s="85">
        <f>Q22*C9</f>
        <v>0</v>
      </c>
      <c r="R26" s="85">
        <f>R22*C12</f>
        <v>0</v>
      </c>
      <c r="S26" s="85">
        <f>S22*C7</f>
        <v>0</v>
      </c>
      <c r="T26" s="85">
        <f>T22*C8</f>
        <v>0</v>
      </c>
      <c r="U26" s="85">
        <f>U22*C9</f>
        <v>0</v>
      </c>
      <c r="V26" s="85">
        <f>V22*C12</f>
        <v>0</v>
      </c>
      <c r="W26" s="277">
        <f>SUM(C26:V26)</f>
        <v>0</v>
      </c>
      <c r="X26" s="47"/>
      <c r="Y26" s="47"/>
      <c r="Z26" s="2"/>
      <c r="AA26" s="2"/>
    </row>
    <row r="27" spans="1:27" ht="15" thickBot="1">
      <c r="A27" s="57"/>
      <c r="B27" s="57"/>
      <c r="C27" s="47"/>
      <c r="D27" s="47"/>
      <c r="E27" s="47"/>
      <c r="F27" s="47"/>
      <c r="G27" s="47"/>
      <c r="H27" s="47"/>
      <c r="I27" s="47"/>
      <c r="J27" s="47"/>
      <c r="K27" s="47"/>
      <c r="L27" s="47"/>
      <c r="M27" s="47"/>
      <c r="N27" s="47"/>
      <c r="O27" s="47"/>
      <c r="P27" s="47"/>
      <c r="Q27" s="47"/>
      <c r="R27" s="47"/>
      <c r="S27" s="47"/>
      <c r="T27" s="47"/>
      <c r="U27" s="47"/>
      <c r="V27" s="71" t="s">
        <v>268</v>
      </c>
      <c r="W27" s="232" t="e">
        <f>W21/W26</f>
        <v>#DIV/0!</v>
      </c>
      <c r="X27" s="4" t="s">
        <v>269</v>
      </c>
      <c r="Y27" s="47"/>
      <c r="Z27" s="2"/>
      <c r="AA27" s="2"/>
    </row>
    <row r="28" spans="1:27">
      <c r="A28" s="57"/>
      <c r="B28" s="57"/>
      <c r="C28" s="47"/>
      <c r="D28" s="47"/>
      <c r="E28" s="47"/>
      <c r="F28" s="47"/>
      <c r="G28" s="47"/>
      <c r="H28" s="47"/>
      <c r="I28" s="47"/>
      <c r="J28" s="47"/>
      <c r="K28" s="47"/>
      <c r="L28" s="47"/>
      <c r="M28" s="47"/>
      <c r="N28" s="47"/>
      <c r="O28" s="47"/>
      <c r="P28" s="47"/>
      <c r="Q28" s="47"/>
      <c r="R28" s="47"/>
      <c r="S28" s="47"/>
      <c r="T28" s="47"/>
      <c r="U28" s="47"/>
      <c r="V28" s="47"/>
      <c r="W28" s="47"/>
      <c r="X28" s="47"/>
      <c r="Y28" s="47"/>
      <c r="Z28" s="2"/>
      <c r="AA28" s="2"/>
    </row>
    <row r="29" spans="1:27">
      <c r="A29" s="400" t="s">
        <v>270</v>
      </c>
      <c r="B29" s="57"/>
      <c r="C29" s="47"/>
      <c r="D29" s="47"/>
      <c r="E29" s="47"/>
      <c r="F29" s="47"/>
      <c r="G29" s="47"/>
      <c r="H29" s="47"/>
      <c r="I29" s="47"/>
      <c r="J29" s="47"/>
      <c r="K29" s="47"/>
      <c r="L29" s="47"/>
      <c r="M29" s="47"/>
      <c r="N29" s="47"/>
      <c r="O29" s="47"/>
      <c r="P29" s="47"/>
      <c r="Q29" s="47"/>
      <c r="R29" s="47"/>
      <c r="S29" s="47"/>
      <c r="T29" s="47"/>
      <c r="U29" s="47"/>
      <c r="V29" s="47"/>
      <c r="W29" s="47"/>
      <c r="X29" s="47"/>
      <c r="Y29" s="47"/>
      <c r="Z29" s="2"/>
      <c r="AA29" s="2"/>
    </row>
    <row r="30" spans="1:27" ht="15" thickBot="1">
      <c r="A30" s="280"/>
      <c r="B30" s="57"/>
      <c r="C30" s="47"/>
      <c r="D30" s="47"/>
      <c r="E30" s="47"/>
      <c r="F30" s="47"/>
      <c r="G30" s="47"/>
      <c r="H30" s="47"/>
      <c r="I30" s="47"/>
      <c r="J30" s="47"/>
      <c r="K30" s="47"/>
      <c r="L30" s="47"/>
      <c r="M30" s="47"/>
      <c r="N30" s="47"/>
      <c r="O30" s="47"/>
      <c r="P30" s="47"/>
      <c r="Q30" s="47"/>
      <c r="R30" s="47"/>
      <c r="S30" s="47"/>
      <c r="T30" s="47"/>
      <c r="U30" s="47"/>
      <c r="V30" s="47"/>
      <c r="W30" s="47"/>
      <c r="X30" s="47"/>
      <c r="Y30" s="47"/>
      <c r="Z30" s="2"/>
      <c r="AA30" s="2"/>
    </row>
    <row r="31" spans="1:27" ht="15" thickBot="1">
      <c r="A31" s="2"/>
      <c r="B31" s="2"/>
      <c r="C31" s="257" t="s">
        <v>248</v>
      </c>
      <c r="D31" s="258"/>
      <c r="E31" s="258"/>
      <c r="F31" s="259"/>
      <c r="G31" s="257" t="s">
        <v>249</v>
      </c>
      <c r="H31" s="258"/>
      <c r="I31" s="258"/>
      <c r="J31" s="259"/>
      <c r="K31" s="257" t="s">
        <v>250</v>
      </c>
      <c r="L31" s="258"/>
      <c r="M31" s="258"/>
      <c r="N31" s="259"/>
      <c r="O31" s="257" t="s">
        <v>251</v>
      </c>
      <c r="P31" s="258"/>
      <c r="Q31" s="258"/>
      <c r="R31" s="259"/>
      <c r="S31" s="257" t="s">
        <v>252</v>
      </c>
      <c r="T31" s="258"/>
      <c r="U31" s="258"/>
      <c r="V31" s="259"/>
      <c r="W31" s="496" t="s">
        <v>253</v>
      </c>
      <c r="X31" s="497"/>
      <c r="Y31" s="498"/>
      <c r="Z31" s="2"/>
      <c r="AA31" s="2"/>
    </row>
    <row r="32" spans="1:27" ht="15" thickBot="1">
      <c r="A32" s="131" t="s">
        <v>271</v>
      </c>
      <c r="B32" s="242" t="s">
        <v>272</v>
      </c>
      <c r="C32" s="257" t="s">
        <v>255</v>
      </c>
      <c r="D32" s="258" t="s">
        <v>256</v>
      </c>
      <c r="E32" s="258" t="s">
        <v>257</v>
      </c>
      <c r="F32" s="259" t="s">
        <v>258</v>
      </c>
      <c r="G32" s="257" t="s">
        <v>255</v>
      </c>
      <c r="H32" s="258" t="s">
        <v>256</v>
      </c>
      <c r="I32" s="258" t="s">
        <v>257</v>
      </c>
      <c r="J32" s="259" t="s">
        <v>258</v>
      </c>
      <c r="K32" s="257" t="s">
        <v>255</v>
      </c>
      <c r="L32" s="258" t="s">
        <v>256</v>
      </c>
      <c r="M32" s="258" t="s">
        <v>257</v>
      </c>
      <c r="N32" s="259" t="s">
        <v>258</v>
      </c>
      <c r="O32" s="257" t="s">
        <v>255</v>
      </c>
      <c r="P32" s="258" t="s">
        <v>256</v>
      </c>
      <c r="Q32" s="258" t="s">
        <v>257</v>
      </c>
      <c r="R32" s="259" t="s">
        <v>258</v>
      </c>
      <c r="S32" s="257" t="s">
        <v>255</v>
      </c>
      <c r="T32" s="258" t="s">
        <v>256</v>
      </c>
      <c r="U32" s="258" t="s">
        <v>257</v>
      </c>
      <c r="V32" s="259" t="s">
        <v>258</v>
      </c>
      <c r="W32" s="134" t="s">
        <v>273</v>
      </c>
      <c r="X32" s="278" t="s">
        <v>274</v>
      </c>
      <c r="Y32" s="279" t="s">
        <v>275</v>
      </c>
      <c r="Z32" s="2"/>
      <c r="AA32" s="2"/>
    </row>
    <row r="33" spans="1:27">
      <c r="A33" s="362" t="s">
        <v>276</v>
      </c>
      <c r="B33" s="363"/>
      <c r="C33" s="364"/>
      <c r="D33" s="365"/>
      <c r="E33" s="365"/>
      <c r="F33" s="366"/>
      <c r="G33" s="364"/>
      <c r="H33" s="365"/>
      <c r="I33" s="365"/>
      <c r="J33" s="366"/>
      <c r="K33" s="367"/>
      <c r="L33" s="365"/>
      <c r="M33" s="365"/>
      <c r="N33" s="366"/>
      <c r="O33" s="364"/>
      <c r="P33" s="365"/>
      <c r="Q33" s="365"/>
      <c r="R33" s="366"/>
      <c r="S33" s="364"/>
      <c r="T33" s="365"/>
      <c r="U33" s="365"/>
      <c r="V33" s="366"/>
      <c r="W33" s="132">
        <f>SUM(C33:V33)</f>
        <v>0</v>
      </c>
      <c r="X33" s="360"/>
      <c r="Y33" s="133">
        <f>W33-X33</f>
        <v>0</v>
      </c>
      <c r="Z33" s="2"/>
      <c r="AA33" s="2"/>
    </row>
    <row r="34" spans="1:27">
      <c r="A34" s="322" t="s">
        <v>277</v>
      </c>
      <c r="B34" s="368"/>
      <c r="C34" s="364"/>
      <c r="D34" s="365"/>
      <c r="E34" s="365"/>
      <c r="F34" s="366"/>
      <c r="G34" s="364"/>
      <c r="H34" s="365"/>
      <c r="I34" s="365"/>
      <c r="J34" s="366"/>
      <c r="K34" s="367"/>
      <c r="L34" s="365"/>
      <c r="M34" s="365"/>
      <c r="N34" s="366"/>
      <c r="O34" s="364"/>
      <c r="P34" s="365"/>
      <c r="Q34" s="365"/>
      <c r="R34" s="366"/>
      <c r="S34" s="364"/>
      <c r="T34" s="365"/>
      <c r="U34" s="365"/>
      <c r="V34" s="366"/>
      <c r="W34" s="123">
        <f>SUM(C34:V34)</f>
        <v>0</v>
      </c>
      <c r="X34" s="355"/>
      <c r="Y34" s="81">
        <f>W34-X34</f>
        <v>0</v>
      </c>
      <c r="Z34" s="2"/>
      <c r="AA34" s="2"/>
    </row>
    <row r="35" spans="1:27">
      <c r="A35" s="322"/>
      <c r="B35" s="368"/>
      <c r="C35" s="364"/>
      <c r="D35" s="365"/>
      <c r="E35" s="365"/>
      <c r="F35" s="366"/>
      <c r="G35" s="364"/>
      <c r="H35" s="365"/>
      <c r="I35" s="365"/>
      <c r="J35" s="366"/>
      <c r="K35" s="367"/>
      <c r="L35" s="365"/>
      <c r="M35" s="365"/>
      <c r="N35" s="366"/>
      <c r="O35" s="364"/>
      <c r="P35" s="365"/>
      <c r="Q35" s="365"/>
      <c r="R35" s="366"/>
      <c r="S35" s="364"/>
      <c r="T35" s="365"/>
      <c r="U35" s="365"/>
      <c r="V35" s="366"/>
      <c r="W35" s="123">
        <f>SUM(C35:V35)</f>
        <v>0</v>
      </c>
      <c r="X35" s="372"/>
      <c r="Y35" s="81">
        <f>W35-X35</f>
        <v>0</v>
      </c>
      <c r="Z35" s="2"/>
      <c r="AA35" s="2"/>
    </row>
    <row r="36" spans="1:27">
      <c r="A36" s="322"/>
      <c r="B36" s="368"/>
      <c r="C36" s="364"/>
      <c r="D36" s="365"/>
      <c r="E36" s="365"/>
      <c r="F36" s="366"/>
      <c r="G36" s="364"/>
      <c r="H36" s="365"/>
      <c r="I36" s="365"/>
      <c r="J36" s="366"/>
      <c r="K36" s="367"/>
      <c r="L36" s="365"/>
      <c r="M36" s="365"/>
      <c r="N36" s="366"/>
      <c r="O36" s="364"/>
      <c r="P36" s="365"/>
      <c r="Q36" s="365"/>
      <c r="R36" s="366"/>
      <c r="S36" s="364"/>
      <c r="T36" s="365"/>
      <c r="U36" s="365"/>
      <c r="V36" s="366"/>
      <c r="W36" s="123">
        <f>SUM(C36:V36)</f>
        <v>0</v>
      </c>
      <c r="X36" s="372"/>
      <c r="Y36" s="81">
        <f>W36-X36</f>
        <v>0</v>
      </c>
      <c r="Z36" s="2"/>
      <c r="AA36" s="2"/>
    </row>
    <row r="37" spans="1:27">
      <c r="A37" s="322"/>
      <c r="B37" s="368"/>
      <c r="C37" s="364"/>
      <c r="D37" s="365"/>
      <c r="E37" s="365"/>
      <c r="F37" s="366"/>
      <c r="G37" s="364"/>
      <c r="H37" s="365"/>
      <c r="I37" s="365"/>
      <c r="J37" s="366"/>
      <c r="K37" s="367"/>
      <c r="L37" s="365"/>
      <c r="M37" s="365"/>
      <c r="N37" s="366"/>
      <c r="O37" s="364"/>
      <c r="P37" s="365"/>
      <c r="Q37" s="365"/>
      <c r="R37" s="366"/>
      <c r="S37" s="364"/>
      <c r="T37" s="365"/>
      <c r="U37" s="365"/>
      <c r="V37" s="366"/>
      <c r="W37" s="123">
        <f>SUM(C37:V37)</f>
        <v>0</v>
      </c>
      <c r="X37" s="372"/>
      <c r="Y37" s="81">
        <f>W37-X37</f>
        <v>0</v>
      </c>
      <c r="Z37" s="2"/>
      <c r="AA37" s="2"/>
    </row>
    <row r="38" spans="1:27">
      <c r="A38" s="322"/>
      <c r="B38" s="368"/>
      <c r="C38" s="364"/>
      <c r="D38" s="365"/>
      <c r="E38" s="365"/>
      <c r="F38" s="366"/>
      <c r="G38" s="364"/>
      <c r="H38" s="365"/>
      <c r="I38" s="365"/>
      <c r="J38" s="366"/>
      <c r="K38" s="367"/>
      <c r="L38" s="365"/>
      <c r="M38" s="365"/>
      <c r="N38" s="366"/>
      <c r="O38" s="364"/>
      <c r="P38" s="365"/>
      <c r="Q38" s="365"/>
      <c r="R38" s="366"/>
      <c r="S38" s="364"/>
      <c r="T38" s="365"/>
      <c r="U38" s="365"/>
      <c r="V38" s="366"/>
      <c r="W38" s="123">
        <f>SUM(C38:V38)</f>
        <v>0</v>
      </c>
      <c r="X38" s="372"/>
      <c r="Y38" s="81">
        <f>W38-X38</f>
        <v>0</v>
      </c>
      <c r="Z38" s="2"/>
      <c r="AA38" s="2"/>
    </row>
    <row r="39" spans="1:27">
      <c r="A39" s="322"/>
      <c r="B39" s="368"/>
      <c r="C39" s="364"/>
      <c r="D39" s="365"/>
      <c r="E39" s="365"/>
      <c r="F39" s="366"/>
      <c r="G39" s="364"/>
      <c r="H39" s="365"/>
      <c r="I39" s="365"/>
      <c r="J39" s="366"/>
      <c r="K39" s="367"/>
      <c r="L39" s="365"/>
      <c r="M39" s="365"/>
      <c r="N39" s="366"/>
      <c r="O39" s="364"/>
      <c r="P39" s="365"/>
      <c r="Q39" s="365"/>
      <c r="R39" s="366"/>
      <c r="S39" s="364"/>
      <c r="T39" s="365"/>
      <c r="U39" s="365"/>
      <c r="V39" s="366"/>
      <c r="W39" s="123">
        <f>SUM(C39:V39)</f>
        <v>0</v>
      </c>
      <c r="X39" s="372"/>
      <c r="Y39" s="81">
        <f>W39-X39</f>
        <v>0</v>
      </c>
      <c r="Z39" s="2"/>
      <c r="AA39" s="2"/>
    </row>
    <row r="40" spans="1:27">
      <c r="A40" s="322"/>
      <c r="B40" s="368"/>
      <c r="C40" s="364"/>
      <c r="D40" s="365"/>
      <c r="E40" s="365"/>
      <c r="F40" s="366"/>
      <c r="G40" s="364"/>
      <c r="H40" s="365"/>
      <c r="I40" s="365"/>
      <c r="J40" s="366"/>
      <c r="K40" s="367"/>
      <c r="L40" s="365"/>
      <c r="M40" s="365"/>
      <c r="N40" s="366"/>
      <c r="O40" s="364"/>
      <c r="P40" s="365"/>
      <c r="Q40" s="365"/>
      <c r="R40" s="366"/>
      <c r="S40" s="364"/>
      <c r="T40" s="365"/>
      <c r="U40" s="365"/>
      <c r="V40" s="366"/>
      <c r="W40" s="123">
        <f>SUM(C40:V40)</f>
        <v>0</v>
      </c>
      <c r="X40" s="372"/>
      <c r="Y40" s="81">
        <f>W40-X40</f>
        <v>0</v>
      </c>
      <c r="Z40" s="2"/>
      <c r="AA40" s="2"/>
    </row>
    <row r="41" spans="1:27">
      <c r="A41" s="322"/>
      <c r="B41" s="368"/>
      <c r="C41" s="364"/>
      <c r="D41" s="365"/>
      <c r="E41" s="365"/>
      <c r="F41" s="366"/>
      <c r="G41" s="364"/>
      <c r="H41" s="365"/>
      <c r="I41" s="365"/>
      <c r="J41" s="366"/>
      <c r="K41" s="367"/>
      <c r="L41" s="365"/>
      <c r="M41" s="365"/>
      <c r="N41" s="366"/>
      <c r="O41" s="364"/>
      <c r="P41" s="365"/>
      <c r="Q41" s="365"/>
      <c r="R41" s="366"/>
      <c r="S41" s="364"/>
      <c r="T41" s="365"/>
      <c r="U41" s="365"/>
      <c r="V41" s="366"/>
      <c r="W41" s="123">
        <f>SUM(C41:V41)</f>
        <v>0</v>
      </c>
      <c r="X41" s="372"/>
      <c r="Y41" s="81">
        <f>W41-X41</f>
        <v>0</v>
      </c>
      <c r="Z41" s="2"/>
      <c r="AA41" s="2"/>
    </row>
    <row r="42" spans="1:27">
      <c r="A42" s="322"/>
      <c r="B42" s="368"/>
      <c r="C42" s="364"/>
      <c r="D42" s="365"/>
      <c r="E42" s="365"/>
      <c r="F42" s="366"/>
      <c r="G42" s="364"/>
      <c r="H42" s="365"/>
      <c r="I42" s="365"/>
      <c r="J42" s="366"/>
      <c r="K42" s="367"/>
      <c r="L42" s="365"/>
      <c r="M42" s="365"/>
      <c r="N42" s="366"/>
      <c r="O42" s="364"/>
      <c r="P42" s="365"/>
      <c r="Q42" s="365"/>
      <c r="R42" s="366"/>
      <c r="S42" s="364"/>
      <c r="T42" s="365"/>
      <c r="U42" s="365"/>
      <c r="V42" s="366"/>
      <c r="W42" s="123">
        <f>SUM(C42:V42)</f>
        <v>0</v>
      </c>
      <c r="X42" s="372"/>
      <c r="Y42" s="81">
        <f>W42-X42</f>
        <v>0</v>
      </c>
      <c r="Z42" s="2"/>
      <c r="AA42" s="2"/>
    </row>
    <row r="43" spans="1:27">
      <c r="A43" s="322"/>
      <c r="B43" s="368"/>
      <c r="C43" s="364"/>
      <c r="D43" s="365"/>
      <c r="E43" s="365"/>
      <c r="F43" s="366"/>
      <c r="G43" s="364"/>
      <c r="H43" s="365"/>
      <c r="I43" s="365"/>
      <c r="J43" s="366"/>
      <c r="K43" s="367"/>
      <c r="L43" s="365"/>
      <c r="M43" s="365"/>
      <c r="N43" s="366"/>
      <c r="O43" s="364"/>
      <c r="P43" s="365"/>
      <c r="Q43" s="365"/>
      <c r="R43" s="366"/>
      <c r="S43" s="364"/>
      <c r="T43" s="365"/>
      <c r="U43" s="365"/>
      <c r="V43" s="366"/>
      <c r="W43" s="123">
        <f>SUM(C43:V43)</f>
        <v>0</v>
      </c>
      <c r="X43" s="372"/>
      <c r="Y43" s="81">
        <f>W43-X43</f>
        <v>0</v>
      </c>
      <c r="Z43" s="2"/>
      <c r="AA43" s="2"/>
    </row>
    <row r="44" spans="1:27">
      <c r="A44" s="322"/>
      <c r="B44" s="368"/>
      <c r="C44" s="364"/>
      <c r="D44" s="365"/>
      <c r="E44" s="365"/>
      <c r="F44" s="366"/>
      <c r="G44" s="364"/>
      <c r="H44" s="365"/>
      <c r="I44" s="365"/>
      <c r="J44" s="366"/>
      <c r="K44" s="367"/>
      <c r="L44" s="365"/>
      <c r="M44" s="365"/>
      <c r="N44" s="366"/>
      <c r="O44" s="364"/>
      <c r="P44" s="365"/>
      <c r="Q44" s="365"/>
      <c r="R44" s="366"/>
      <c r="S44" s="364"/>
      <c r="T44" s="365"/>
      <c r="U44" s="365"/>
      <c r="V44" s="366"/>
      <c r="W44" s="123">
        <f>SUM(C44:V44)</f>
        <v>0</v>
      </c>
      <c r="X44" s="372"/>
      <c r="Y44" s="81">
        <f>W44-X44</f>
        <v>0</v>
      </c>
      <c r="Z44" s="2"/>
      <c r="AA44" s="2"/>
    </row>
    <row r="45" spans="1:27">
      <c r="A45" s="322"/>
      <c r="B45" s="368"/>
      <c r="C45" s="364"/>
      <c r="D45" s="365"/>
      <c r="E45" s="365"/>
      <c r="F45" s="366"/>
      <c r="G45" s="364"/>
      <c r="H45" s="365"/>
      <c r="I45" s="365"/>
      <c r="J45" s="366"/>
      <c r="K45" s="367"/>
      <c r="L45" s="365"/>
      <c r="M45" s="365"/>
      <c r="N45" s="366"/>
      <c r="O45" s="364"/>
      <c r="P45" s="365"/>
      <c r="Q45" s="365"/>
      <c r="R45" s="366"/>
      <c r="S45" s="364"/>
      <c r="T45" s="365"/>
      <c r="U45" s="365"/>
      <c r="V45" s="366"/>
      <c r="W45" s="123">
        <f>SUM(C45:V45)</f>
        <v>0</v>
      </c>
      <c r="X45" s="372"/>
      <c r="Y45" s="81">
        <f>W45-X45</f>
        <v>0</v>
      </c>
      <c r="Z45" s="2"/>
      <c r="AA45" s="2"/>
    </row>
    <row r="46" spans="1:27">
      <c r="A46" s="322"/>
      <c r="B46" s="368"/>
      <c r="C46" s="364"/>
      <c r="D46" s="365"/>
      <c r="E46" s="365"/>
      <c r="F46" s="366"/>
      <c r="G46" s="364"/>
      <c r="H46" s="365"/>
      <c r="I46" s="365"/>
      <c r="J46" s="366"/>
      <c r="K46" s="367"/>
      <c r="L46" s="365"/>
      <c r="M46" s="365"/>
      <c r="N46" s="366"/>
      <c r="O46" s="364"/>
      <c r="P46" s="365"/>
      <c r="Q46" s="365"/>
      <c r="R46" s="366"/>
      <c r="S46" s="364"/>
      <c r="T46" s="365"/>
      <c r="U46" s="365"/>
      <c r="V46" s="366"/>
      <c r="W46" s="123">
        <f>SUM(C46:V46)</f>
        <v>0</v>
      </c>
      <c r="X46" s="372"/>
      <c r="Y46" s="81">
        <f>W46-X46</f>
        <v>0</v>
      </c>
      <c r="Z46" s="2"/>
      <c r="AA46" s="2"/>
    </row>
    <row r="47" spans="1:27">
      <c r="A47" s="322"/>
      <c r="B47" s="368"/>
      <c r="C47" s="364"/>
      <c r="D47" s="365"/>
      <c r="E47" s="365"/>
      <c r="F47" s="366"/>
      <c r="G47" s="364"/>
      <c r="H47" s="365"/>
      <c r="I47" s="365"/>
      <c r="J47" s="366"/>
      <c r="K47" s="367"/>
      <c r="L47" s="365"/>
      <c r="M47" s="365"/>
      <c r="N47" s="366"/>
      <c r="O47" s="364"/>
      <c r="P47" s="365"/>
      <c r="Q47" s="365"/>
      <c r="R47" s="366"/>
      <c r="S47" s="364"/>
      <c r="T47" s="365"/>
      <c r="U47" s="365"/>
      <c r="V47" s="366"/>
      <c r="W47" s="123">
        <f>SUM(C47:V47)</f>
        <v>0</v>
      </c>
      <c r="X47" s="372"/>
      <c r="Y47" s="81">
        <f>W47-X47</f>
        <v>0</v>
      </c>
      <c r="Z47" s="2"/>
      <c r="AA47" s="2"/>
    </row>
    <row r="48" spans="1:27">
      <c r="A48" s="322"/>
      <c r="B48" s="368"/>
      <c r="C48" s="364"/>
      <c r="D48" s="365"/>
      <c r="E48" s="365"/>
      <c r="F48" s="366"/>
      <c r="G48" s="364"/>
      <c r="H48" s="365"/>
      <c r="I48" s="365"/>
      <c r="J48" s="366"/>
      <c r="K48" s="367"/>
      <c r="L48" s="365"/>
      <c r="M48" s="365"/>
      <c r="N48" s="366"/>
      <c r="O48" s="364"/>
      <c r="P48" s="365"/>
      <c r="Q48" s="365"/>
      <c r="R48" s="366"/>
      <c r="S48" s="364"/>
      <c r="T48" s="365"/>
      <c r="U48" s="365"/>
      <c r="V48" s="366"/>
      <c r="W48" s="123">
        <f>SUM(C48:V48)</f>
        <v>0</v>
      </c>
      <c r="X48" s="372"/>
      <c r="Y48" s="81">
        <f>W48-X48</f>
        <v>0</v>
      </c>
      <c r="Z48" s="2"/>
      <c r="AA48" s="2"/>
    </row>
    <row r="49" spans="1:27">
      <c r="A49" s="322"/>
      <c r="B49" s="368"/>
      <c r="C49" s="364"/>
      <c r="D49" s="365"/>
      <c r="E49" s="365"/>
      <c r="F49" s="366"/>
      <c r="G49" s="364"/>
      <c r="H49" s="365"/>
      <c r="I49" s="365"/>
      <c r="J49" s="366"/>
      <c r="K49" s="367"/>
      <c r="L49" s="365"/>
      <c r="M49" s="365"/>
      <c r="N49" s="366"/>
      <c r="O49" s="364"/>
      <c r="P49" s="365"/>
      <c r="Q49" s="365"/>
      <c r="R49" s="366"/>
      <c r="S49" s="364"/>
      <c r="T49" s="365"/>
      <c r="U49" s="365"/>
      <c r="V49" s="366"/>
      <c r="W49" s="123">
        <f>SUM(C49:V49)</f>
        <v>0</v>
      </c>
      <c r="X49" s="372"/>
      <c r="Y49" s="81">
        <f>W49-X49</f>
        <v>0</v>
      </c>
      <c r="Z49" s="2"/>
      <c r="AA49" s="2"/>
    </row>
    <row r="50" spans="1:27">
      <c r="A50" s="322"/>
      <c r="B50" s="368"/>
      <c r="C50" s="364"/>
      <c r="D50" s="365"/>
      <c r="E50" s="365"/>
      <c r="F50" s="366"/>
      <c r="G50" s="364"/>
      <c r="H50" s="365"/>
      <c r="I50" s="365"/>
      <c r="J50" s="366"/>
      <c r="K50" s="367"/>
      <c r="L50" s="365"/>
      <c r="M50" s="365"/>
      <c r="N50" s="366"/>
      <c r="O50" s="364"/>
      <c r="P50" s="365"/>
      <c r="Q50" s="365"/>
      <c r="R50" s="366"/>
      <c r="S50" s="364"/>
      <c r="T50" s="365"/>
      <c r="U50" s="365"/>
      <c r="V50" s="366"/>
      <c r="W50" s="123">
        <f>SUM(C50:V50)</f>
        <v>0</v>
      </c>
      <c r="X50" s="372"/>
      <c r="Y50" s="81">
        <f>W50-X50</f>
        <v>0</v>
      </c>
      <c r="Z50" s="2"/>
      <c r="AA50" s="2"/>
    </row>
    <row r="51" spans="1:27">
      <c r="A51" s="322"/>
      <c r="B51" s="368"/>
      <c r="C51" s="364"/>
      <c r="D51" s="365"/>
      <c r="E51" s="365"/>
      <c r="F51" s="366"/>
      <c r="G51" s="364"/>
      <c r="H51" s="365"/>
      <c r="I51" s="365"/>
      <c r="J51" s="366"/>
      <c r="K51" s="367"/>
      <c r="L51" s="365"/>
      <c r="M51" s="365"/>
      <c r="N51" s="366"/>
      <c r="O51" s="364"/>
      <c r="P51" s="365"/>
      <c r="Q51" s="365"/>
      <c r="R51" s="366"/>
      <c r="S51" s="364"/>
      <c r="T51" s="365"/>
      <c r="U51" s="365"/>
      <c r="V51" s="366"/>
      <c r="W51" s="123">
        <f>SUM(C51:V51)</f>
        <v>0</v>
      </c>
      <c r="X51" s="372"/>
      <c r="Y51" s="81">
        <f>W51-X51</f>
        <v>0</v>
      </c>
      <c r="Z51" s="2"/>
      <c r="AA51" s="2"/>
    </row>
    <row r="52" spans="1:27" ht="15" thickBot="1">
      <c r="A52" s="327"/>
      <c r="B52" s="337"/>
      <c r="C52" s="369"/>
      <c r="D52" s="370"/>
      <c r="E52" s="370"/>
      <c r="F52" s="371"/>
      <c r="G52" s="369"/>
      <c r="H52" s="370"/>
      <c r="I52" s="370"/>
      <c r="J52" s="371"/>
      <c r="K52" s="367"/>
      <c r="L52" s="365"/>
      <c r="M52" s="365"/>
      <c r="N52" s="366"/>
      <c r="O52" s="364"/>
      <c r="P52" s="365"/>
      <c r="Q52" s="365"/>
      <c r="R52" s="366"/>
      <c r="S52" s="364"/>
      <c r="T52" s="365"/>
      <c r="U52" s="365"/>
      <c r="V52" s="366"/>
      <c r="W52" s="123">
        <f>SUM(C52:V52)</f>
        <v>0</v>
      </c>
      <c r="X52" s="373"/>
      <c r="Y52" s="189">
        <f>W52-X52</f>
        <v>0</v>
      </c>
      <c r="Z52" s="2"/>
      <c r="AA52" s="2"/>
    </row>
    <row r="53" spans="1:27" ht="15" thickBot="1">
      <c r="A53" s="499" t="s">
        <v>263</v>
      </c>
      <c r="B53" s="500"/>
      <c r="C53" s="78">
        <f>COUNT(C33:C52)</f>
        <v>0</v>
      </c>
      <c r="D53" s="79">
        <f>COUNT(D33:D52)</f>
        <v>0</v>
      </c>
      <c r="E53" s="79">
        <f>COUNT(E33:E52)</f>
        <v>0</v>
      </c>
      <c r="F53" s="80">
        <f>COUNT(F33:F52)</f>
        <v>0</v>
      </c>
      <c r="G53" s="78">
        <f>COUNT(G33:G52)</f>
        <v>0</v>
      </c>
      <c r="H53" s="79">
        <f>COUNT(H33:H52)</f>
        <v>0</v>
      </c>
      <c r="I53" s="79">
        <f>COUNT(I33:I52)</f>
        <v>0</v>
      </c>
      <c r="J53" s="80">
        <f>COUNT(J33:J52)</f>
        <v>0</v>
      </c>
      <c r="K53" s="78">
        <f>COUNT(K33:K52)</f>
        <v>0</v>
      </c>
      <c r="L53" s="79">
        <f>COUNT(L33:L52)</f>
        <v>0</v>
      </c>
      <c r="M53" s="79">
        <f>COUNT(M33:M52)</f>
        <v>0</v>
      </c>
      <c r="N53" s="80">
        <f>COUNT(N33:N52)</f>
        <v>0</v>
      </c>
      <c r="O53" s="78">
        <f>COUNT(O33:O52)</f>
        <v>0</v>
      </c>
      <c r="P53" s="79">
        <f>COUNT(P33:P52)</f>
        <v>0</v>
      </c>
      <c r="Q53" s="79">
        <f>COUNT(Q33:Q52)</f>
        <v>0</v>
      </c>
      <c r="R53" s="80">
        <f>COUNT(R33:R52)</f>
        <v>0</v>
      </c>
      <c r="S53" s="78">
        <f>COUNT(S33:S52)</f>
        <v>0</v>
      </c>
      <c r="T53" s="79">
        <f>COUNT(T33:T52)</f>
        <v>0</v>
      </c>
      <c r="U53" s="79">
        <f>COUNT(U33:U52)</f>
        <v>0</v>
      </c>
      <c r="V53" s="80">
        <f>COUNT(V33:V52)</f>
        <v>0</v>
      </c>
      <c r="W53" s="190">
        <f>SUM(W33:W52)</f>
        <v>0</v>
      </c>
      <c r="X53" s="191">
        <f>SUM(X33:X52)</f>
        <v>0</v>
      </c>
      <c r="Y53" s="192">
        <f>SUM(Y33:Y52)</f>
        <v>0</v>
      </c>
      <c r="Z53" s="2"/>
      <c r="AA53" s="2"/>
    </row>
    <row r="54" spans="1:27">
      <c r="A54" s="501" t="s">
        <v>264</v>
      </c>
      <c r="B54" s="502"/>
      <c r="C54" s="354">
        <v>0</v>
      </c>
      <c r="D54" s="355">
        <v>0</v>
      </c>
      <c r="E54" s="355">
        <v>0</v>
      </c>
      <c r="F54" s="356">
        <v>0</v>
      </c>
      <c r="G54" s="354">
        <v>0</v>
      </c>
      <c r="H54" s="355">
        <v>0</v>
      </c>
      <c r="I54" s="355">
        <v>0</v>
      </c>
      <c r="J54" s="356">
        <v>0</v>
      </c>
      <c r="K54" s="354">
        <v>0</v>
      </c>
      <c r="L54" s="355">
        <v>0</v>
      </c>
      <c r="M54" s="355">
        <v>0</v>
      </c>
      <c r="N54" s="356">
        <v>0</v>
      </c>
      <c r="O54" s="354">
        <v>0</v>
      </c>
      <c r="P54" s="355">
        <v>0</v>
      </c>
      <c r="Q54" s="355">
        <v>0</v>
      </c>
      <c r="R54" s="356">
        <v>0</v>
      </c>
      <c r="S54" s="354">
        <v>0</v>
      </c>
      <c r="T54" s="355">
        <v>0</v>
      </c>
      <c r="U54" s="355">
        <v>0</v>
      </c>
      <c r="V54" s="356">
        <v>0</v>
      </c>
      <c r="W54" s="82">
        <f>SUM(C54:V54)</f>
        <v>0</v>
      </c>
      <c r="X54" s="2"/>
      <c r="Y54" s="2"/>
      <c r="Z54" s="2"/>
      <c r="AA54" s="2"/>
    </row>
    <row r="55" spans="1:27" ht="15" thickBot="1">
      <c r="A55" s="501" t="s">
        <v>265</v>
      </c>
      <c r="B55" s="502"/>
      <c r="C55" s="124">
        <f>C54-C53</f>
        <v>0</v>
      </c>
      <c r="D55" s="125">
        <f>D54-D53</f>
        <v>0</v>
      </c>
      <c r="E55" s="125">
        <f>E54-E53</f>
        <v>0</v>
      </c>
      <c r="F55" s="126">
        <f>F54-F53</f>
        <v>0</v>
      </c>
      <c r="G55" s="124">
        <f>G54-G53</f>
        <v>0</v>
      </c>
      <c r="H55" s="125">
        <f>H54-H53</f>
        <v>0</v>
      </c>
      <c r="I55" s="125">
        <f>I54-I53</f>
        <v>0</v>
      </c>
      <c r="J55" s="126">
        <f>J54-J53</f>
        <v>0</v>
      </c>
      <c r="K55" s="124">
        <f>K54-K53</f>
        <v>0</v>
      </c>
      <c r="L55" s="125">
        <f>L54-L53</f>
        <v>0</v>
      </c>
      <c r="M55" s="125">
        <f>M54-M53</f>
        <v>0</v>
      </c>
      <c r="N55" s="126">
        <f>N54-N53</f>
        <v>0</v>
      </c>
      <c r="O55" s="124">
        <f>O54-O53</f>
        <v>0</v>
      </c>
      <c r="P55" s="125">
        <f>P54-P53</f>
        <v>0</v>
      </c>
      <c r="Q55" s="125">
        <f>Q54-Q53</f>
        <v>0</v>
      </c>
      <c r="R55" s="126">
        <f>R54-R53</f>
        <v>0</v>
      </c>
      <c r="S55" s="124">
        <f>S54-S53</f>
        <v>0</v>
      </c>
      <c r="T55" s="125">
        <f>T54-T53</f>
        <v>0</v>
      </c>
      <c r="U55" s="125">
        <f>U54-U53</f>
        <v>0</v>
      </c>
      <c r="V55" s="126">
        <f>V54-V53</f>
        <v>0</v>
      </c>
      <c r="W55" s="127">
        <f>SUM(C55:V55)</f>
        <v>0</v>
      </c>
      <c r="X55" s="2"/>
      <c r="Y55" s="2"/>
      <c r="Z55" s="2"/>
      <c r="AA55" s="2"/>
    </row>
    <row r="56" spans="1:27" ht="15" thickBot="1">
      <c r="A56" s="503" t="s">
        <v>266</v>
      </c>
      <c r="B56" s="504"/>
      <c r="C56" s="128" t="e">
        <f>C53/C54</f>
        <v>#DIV/0!</v>
      </c>
      <c r="D56" s="129" t="e">
        <f>D53/D54</f>
        <v>#DIV/0!</v>
      </c>
      <c r="E56" s="129" t="e">
        <f>E53/E54</f>
        <v>#DIV/0!</v>
      </c>
      <c r="F56" s="130" t="e">
        <f>F53/F54</f>
        <v>#DIV/0!</v>
      </c>
      <c r="G56" s="128" t="e">
        <f>G53/G54</f>
        <v>#DIV/0!</v>
      </c>
      <c r="H56" s="129" t="e">
        <f>H53/H54</f>
        <v>#DIV/0!</v>
      </c>
      <c r="I56" s="129" t="e">
        <f>I53/I54</f>
        <v>#DIV/0!</v>
      </c>
      <c r="J56" s="130" t="e">
        <f>J53/J54</f>
        <v>#DIV/0!</v>
      </c>
      <c r="K56" s="128" t="e">
        <f>K53/K54</f>
        <v>#DIV/0!</v>
      </c>
      <c r="L56" s="129" t="e">
        <f>L53/L54</f>
        <v>#DIV/0!</v>
      </c>
      <c r="M56" s="129" t="e">
        <f>M53/M54</f>
        <v>#DIV/0!</v>
      </c>
      <c r="N56" s="130" t="e">
        <f>N53/N54</f>
        <v>#DIV/0!</v>
      </c>
      <c r="O56" s="128" t="e">
        <f>O53/O54</f>
        <v>#DIV/0!</v>
      </c>
      <c r="P56" s="129" t="e">
        <f>P53/P54</f>
        <v>#DIV/0!</v>
      </c>
      <c r="Q56" s="129" t="e">
        <f>Q53/Q54</f>
        <v>#DIV/0!</v>
      </c>
      <c r="R56" s="130" t="e">
        <f>R53/R54</f>
        <v>#DIV/0!</v>
      </c>
      <c r="S56" s="128" t="e">
        <f>S53/S54</f>
        <v>#DIV/0!</v>
      </c>
      <c r="T56" s="129" t="e">
        <f>T53/T54</f>
        <v>#DIV/0!</v>
      </c>
      <c r="U56" s="129" t="e">
        <f>U53/U54</f>
        <v>#DIV/0!</v>
      </c>
      <c r="V56" s="130" t="e">
        <f>V53/V54</f>
        <v>#DIV/0!</v>
      </c>
      <c r="W56" s="84"/>
      <c r="X56" s="2"/>
      <c r="Y56" s="2"/>
      <c r="Z56" s="2"/>
      <c r="AA56" s="2"/>
    </row>
    <row r="57" spans="1:27" ht="15" thickBot="1">
      <c r="A57" s="273"/>
      <c r="B57" s="274"/>
      <c r="C57" s="275"/>
      <c r="D57" s="275"/>
      <c r="E57" s="275"/>
      <c r="F57" s="275"/>
      <c r="G57" s="275"/>
      <c r="H57" s="275"/>
      <c r="I57" s="275"/>
      <c r="J57" s="275"/>
      <c r="K57" s="275"/>
      <c r="L57" s="275"/>
      <c r="M57" s="275"/>
      <c r="N57" s="275"/>
      <c r="O57" s="275"/>
      <c r="P57" s="275"/>
      <c r="Q57" s="275"/>
      <c r="R57" s="275"/>
      <c r="S57" s="275"/>
      <c r="T57" s="275"/>
      <c r="U57" s="275"/>
      <c r="V57" s="276"/>
      <c r="W57" s="2"/>
      <c r="X57" s="2"/>
      <c r="Y57" s="2"/>
      <c r="Z57" s="2"/>
      <c r="AA57" s="2"/>
    </row>
    <row r="58" spans="1:27" ht="15" thickBot="1">
      <c r="A58" s="493" t="s">
        <v>267</v>
      </c>
      <c r="B58" s="495"/>
      <c r="C58" s="85">
        <f>C54*C7</f>
        <v>0</v>
      </c>
      <c r="D58" s="85">
        <f>D54*C8</f>
        <v>0</v>
      </c>
      <c r="E58" s="85">
        <f>E54*C9</f>
        <v>0</v>
      </c>
      <c r="F58" s="85">
        <f>F54*C10</f>
        <v>0</v>
      </c>
      <c r="G58" s="85">
        <f>G54*C7</f>
        <v>0</v>
      </c>
      <c r="H58" s="85">
        <f>H54*C8</f>
        <v>0</v>
      </c>
      <c r="I58" s="85">
        <f>I54*C9</f>
        <v>0</v>
      </c>
      <c r="J58" s="85">
        <f>J54*C10</f>
        <v>0</v>
      </c>
      <c r="K58" s="85">
        <f>K54*C7</f>
        <v>0</v>
      </c>
      <c r="L58" s="85">
        <f>L54*C8</f>
        <v>0</v>
      </c>
      <c r="M58" s="85">
        <f>M54*C9</f>
        <v>0</v>
      </c>
      <c r="N58" s="85">
        <f>N54*C10</f>
        <v>0</v>
      </c>
      <c r="O58" s="85">
        <f>O54*C7</f>
        <v>0</v>
      </c>
      <c r="P58" s="85">
        <f>P54*C8</f>
        <v>0</v>
      </c>
      <c r="Q58" s="85">
        <f>Q54*C9</f>
        <v>0</v>
      </c>
      <c r="R58" s="85">
        <f>R54*C10</f>
        <v>0</v>
      </c>
      <c r="S58" s="85">
        <f>S54*C7</f>
        <v>0</v>
      </c>
      <c r="T58" s="85">
        <f>T54*C8</f>
        <v>0</v>
      </c>
      <c r="U58" s="85">
        <f>U54*C9</f>
        <v>0</v>
      </c>
      <c r="V58" s="86">
        <f>+V54*C10</f>
        <v>0</v>
      </c>
      <c r="W58" s="292">
        <f>SUM(C58:V58)</f>
        <v>0</v>
      </c>
      <c r="X58" s="2"/>
      <c r="Y58" s="2"/>
      <c r="Z58" s="2"/>
      <c r="AA58" s="2"/>
    </row>
    <row r="59" spans="1:27" ht="15" thickBot="1">
      <c r="A59" s="57"/>
      <c r="B59" s="57"/>
      <c r="C59" s="47"/>
      <c r="D59" s="47"/>
      <c r="E59" s="47"/>
      <c r="F59" s="47"/>
      <c r="G59" s="47"/>
      <c r="H59" s="47"/>
      <c r="I59" s="47"/>
      <c r="J59" s="47"/>
      <c r="K59" s="47"/>
      <c r="L59" s="47"/>
      <c r="M59" s="47"/>
      <c r="N59" s="47"/>
      <c r="O59" s="47"/>
      <c r="P59" s="47"/>
      <c r="Q59" s="47"/>
      <c r="R59" s="47"/>
      <c r="S59" s="47"/>
      <c r="T59" s="2"/>
      <c r="U59" s="2"/>
      <c r="V59" s="71" t="s">
        <v>268</v>
      </c>
      <c r="W59" s="232" t="e">
        <f>W53/W58</f>
        <v>#DIV/0!</v>
      </c>
      <c r="X59" s="4" t="s">
        <v>269</v>
      </c>
      <c r="Y59" s="2"/>
      <c r="Z59" s="2"/>
      <c r="AA59" s="2"/>
    </row>
    <row r="60" spans="1:27" ht="15" thickBot="1">
      <c r="A60" s="4" t="s">
        <v>66</v>
      </c>
      <c r="B60" s="2"/>
      <c r="C60" s="2"/>
      <c r="D60" s="2"/>
      <c r="E60" s="2"/>
      <c r="F60" s="2"/>
      <c r="G60" s="2"/>
      <c r="H60" s="2"/>
      <c r="I60" s="2"/>
      <c r="J60" s="2"/>
      <c r="K60" s="2"/>
      <c r="L60" s="2"/>
      <c r="M60" s="2"/>
      <c r="N60" s="2"/>
      <c r="O60" s="2"/>
      <c r="P60" s="2"/>
      <c r="Q60" s="2"/>
      <c r="R60" s="2"/>
      <c r="S60" s="2"/>
      <c r="Y60" s="2"/>
      <c r="Z60" s="2"/>
      <c r="AA60" s="2"/>
    </row>
    <row r="61" spans="1:27" ht="15" thickBot="1">
      <c r="A61" s="3"/>
      <c r="B61" s="6" t="s">
        <v>67</v>
      </c>
      <c r="C61" s="20"/>
      <c r="D61" s="2"/>
      <c r="E61" s="2"/>
      <c r="F61" s="2"/>
      <c r="G61" s="2"/>
      <c r="H61" s="2"/>
      <c r="I61" s="2"/>
      <c r="J61" s="2"/>
      <c r="K61" s="2"/>
      <c r="L61" s="2"/>
      <c r="M61" s="2"/>
      <c r="N61" s="2"/>
      <c r="O61" s="2"/>
      <c r="P61" s="2"/>
      <c r="Q61" s="2"/>
      <c r="R61" s="2"/>
      <c r="S61" s="2"/>
      <c r="T61" s="2"/>
      <c r="U61" s="2"/>
      <c r="V61" s="2"/>
      <c r="W61" s="2"/>
      <c r="X61" s="2"/>
      <c r="Y61" s="2"/>
      <c r="Z61" s="2"/>
      <c r="AA61" s="2"/>
    </row>
    <row r="62" spans="1:27" ht="15" thickBot="1">
      <c r="A62" s="112"/>
      <c r="B62" s="6" t="s">
        <v>68</v>
      </c>
      <c r="C62" s="20"/>
      <c r="D62" s="2"/>
      <c r="E62" s="2"/>
      <c r="F62" s="2"/>
      <c r="G62" s="2"/>
      <c r="H62" s="2"/>
      <c r="I62" s="2"/>
      <c r="J62" s="2"/>
      <c r="K62" s="2"/>
      <c r="L62" s="2"/>
      <c r="M62" s="2"/>
      <c r="N62" s="2"/>
      <c r="O62" s="2"/>
      <c r="P62" s="2"/>
      <c r="Q62" s="2"/>
      <c r="R62" s="2"/>
      <c r="S62" s="2"/>
      <c r="T62" s="2"/>
      <c r="U62" s="2"/>
      <c r="V62" s="2"/>
      <c r="W62" s="2"/>
      <c r="X62" s="2"/>
      <c r="Y62" s="2"/>
      <c r="Z62" s="2"/>
      <c r="AA62" s="2"/>
    </row>
    <row r="63" spans="1:27" ht="15" thickBot="1">
      <c r="A63" s="153"/>
      <c r="B63" s="6" t="s">
        <v>70</v>
      </c>
      <c r="C63" s="20"/>
      <c r="D63" s="2"/>
      <c r="E63" s="2"/>
      <c r="F63" s="2"/>
      <c r="G63" s="2"/>
      <c r="H63" s="2"/>
      <c r="I63" s="2"/>
      <c r="J63" s="2"/>
      <c r="K63" s="2"/>
      <c r="L63" s="2"/>
      <c r="M63" s="2"/>
      <c r="N63" s="2"/>
      <c r="O63" s="2"/>
      <c r="P63" s="2"/>
      <c r="Q63" s="2"/>
      <c r="R63" s="2"/>
      <c r="S63" s="2"/>
      <c r="T63" s="2"/>
      <c r="U63" s="2"/>
      <c r="V63" s="2"/>
      <c r="W63" s="2"/>
      <c r="X63" s="2"/>
      <c r="Y63" s="2"/>
      <c r="Z63" s="2"/>
      <c r="AA63" s="2"/>
    </row>
    <row r="64" spans="3:27">
      <c r="C64" s="2"/>
      <c r="D64" s="2"/>
      <c r="E64" s="2"/>
      <c r="F64" s="2"/>
      <c r="G64" s="2"/>
      <c r="H64" s="2"/>
      <c r="I64" s="2"/>
      <c r="J64" s="2"/>
      <c r="K64" s="2"/>
      <c r="L64" s="2"/>
      <c r="M64" s="2"/>
      <c r="N64" s="2"/>
      <c r="O64" s="2"/>
      <c r="P64" s="2"/>
      <c r="Q64" s="2"/>
      <c r="R64" s="2"/>
      <c r="S64" s="2"/>
      <c r="T64" s="2"/>
      <c r="U64" s="2"/>
      <c r="V64" s="2"/>
      <c r="W64" s="2"/>
      <c r="X64" s="2"/>
      <c r="Y64" s="2"/>
      <c r="Z64" s="2"/>
      <c r="AA64" s="2"/>
    </row>
    <row r="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sheetData>
  <sheetProtection algorithmName="SHA-512" hashValue="zPeamanl0hZSSGix4jvL4C38T1fFYXq98abvmm7epbVA93XINUl24ZdCnbx7fjecYb0Qb66AXWwtmwhVeijWRQ==" saltValue="MShPzBIZyKSgORBWEPN84g==" spinCount="100000" sheet="1" selectLockedCells="1"/>
  <mergeCells count="27">
    <mergeCell ref="A56:B56"/>
    <mergeCell ref="A58:B58"/>
    <mergeCell ref="W16:Y16"/>
    <mergeCell ref="A10:A12"/>
    <mergeCell ref="K16:N16"/>
    <mergeCell ref="O16:R16"/>
    <mergeCell ref="S16:V16"/>
    <mergeCell ref="A17:B17"/>
    <mergeCell ref="A18:B18"/>
    <mergeCell ref="A19:B19"/>
    <mergeCell ref="A20:B20"/>
    <mergeCell ref="A53:B53"/>
    <mergeCell ref="A54:B54"/>
    <mergeCell ref="C16:F16"/>
    <mergeCell ref="G16:J16"/>
    <mergeCell ref="A55:B55"/>
    <mergeCell ref="A26:B26"/>
    <mergeCell ref="A21:B21"/>
    <mergeCell ref="A22:B22"/>
    <mergeCell ref="A23:B23"/>
    <mergeCell ref="A24:B24"/>
    <mergeCell ref="W31:Y31"/>
    <mergeCell ref="C31:F31"/>
    <mergeCell ref="G31:J31"/>
    <mergeCell ref="K31:N31"/>
    <mergeCell ref="O31:R31"/>
    <mergeCell ref="S31:V31"/>
  </mergeCells>
  <dataValidations count="4">
    <dataValidation type="list" allowBlank="1" showInputMessage="1" showErrorMessage="1" sqref="G9 S33:S52 O33:O52 K33:K52 G33:G52 C33:C52">
      <formula1>$C$7</formula1>
    </dataValidation>
    <dataValidation type="list" allowBlank="1" showInputMessage="1" showErrorMessage="1" sqref="D33:D52 T33:T52 P33:P52 L33:L52 H33:H52">
      <formula1>$C$8</formula1>
    </dataValidation>
    <dataValidation type="list" allowBlank="1" showInputMessage="1" showErrorMessage="1" sqref="E33:E52 U33:U52 Q33:Q52 M33:M52 I33:I52">
      <formula1>$C$9</formula1>
    </dataValidation>
    <dataValidation type="list" allowBlank="1" showInputMessage="1" showErrorMessage="1" sqref="F33:F52 V33:V52 R33:R52 N33:N52 J33:J52">
      <formula1>$C$10:$C$12</formula1>
    </dataValidation>
  </dataValidations>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B69"/>
  <sheetViews>
    <sheetView topLeftCell="A9" view="normal" workbookViewId="0">
      <selection pane="topLeft" activeCell="A30" sqref="A30"/>
    </sheetView>
  </sheetViews>
  <sheetFormatPr defaultRowHeight="14.5"/>
  <cols>
    <col min="1" max="2" width="10.5703125" customWidth="1"/>
    <col min="3" max="3" width="9.5703125" customWidth="1"/>
    <col min="4" max="23" width="8.84765625" customWidth="1"/>
  </cols>
  <sheetData>
    <row r="1" spans="1:1" ht="18">
      <c r="A1" s="36" t="s">
        <v>278</v>
      </c>
    </row>
    <row r="2" ht="15" thickBot="1"/>
    <row r="3" spans="1:23" ht="18.5" thickBot="1">
      <c r="A3" s="547"/>
      <c r="B3" s="548"/>
      <c r="C3" s="549"/>
      <c r="D3" s="566" t="s">
        <v>248</v>
      </c>
      <c r="E3" s="567"/>
      <c r="F3" s="567"/>
      <c r="G3" s="568"/>
      <c r="H3" s="566" t="s">
        <v>249</v>
      </c>
      <c r="I3" s="567"/>
      <c r="J3" s="567"/>
      <c r="K3" s="568"/>
      <c r="L3" s="567" t="s">
        <v>250</v>
      </c>
      <c r="M3" s="567"/>
      <c r="N3" s="567"/>
      <c r="O3" s="568"/>
      <c r="P3" s="566" t="s">
        <v>251</v>
      </c>
      <c r="Q3" s="567"/>
      <c r="R3" s="567"/>
      <c r="S3" s="568"/>
      <c r="T3" s="566" t="s">
        <v>252</v>
      </c>
      <c r="U3" s="567"/>
      <c r="V3" s="567"/>
      <c r="W3" s="568"/>
    </row>
    <row r="4" spans="1:23" ht="21" customHeight="1">
      <c r="A4" s="550"/>
      <c r="B4" s="551"/>
      <c r="C4" s="552"/>
      <c r="D4" s="563" t="s">
        <v>279</v>
      </c>
      <c r="E4" s="556" t="s">
        <v>280</v>
      </c>
      <c r="F4" s="556" t="s">
        <v>281</v>
      </c>
      <c r="G4" s="569" t="s">
        <v>282</v>
      </c>
      <c r="H4" s="563" t="s">
        <v>279</v>
      </c>
      <c r="I4" s="556" t="s">
        <v>280</v>
      </c>
      <c r="J4" s="556" t="s">
        <v>281</v>
      </c>
      <c r="K4" s="569" t="s">
        <v>282</v>
      </c>
      <c r="L4" s="563" t="s">
        <v>279</v>
      </c>
      <c r="M4" s="556" t="s">
        <v>280</v>
      </c>
      <c r="N4" s="556" t="s">
        <v>281</v>
      </c>
      <c r="O4" s="569" t="s">
        <v>282</v>
      </c>
      <c r="P4" s="563" t="s">
        <v>279</v>
      </c>
      <c r="Q4" s="556" t="s">
        <v>280</v>
      </c>
      <c r="R4" s="556" t="s">
        <v>281</v>
      </c>
      <c r="S4" s="569" t="s">
        <v>282</v>
      </c>
      <c r="T4" s="572" t="s">
        <v>283</v>
      </c>
      <c r="U4" s="556" t="s">
        <v>280</v>
      </c>
      <c r="V4" s="556" t="s">
        <v>281</v>
      </c>
      <c r="W4" s="569" t="s">
        <v>282</v>
      </c>
    </row>
    <row r="5" spans="1:23" ht="21" customHeight="1">
      <c r="A5" s="550"/>
      <c r="B5" s="551"/>
      <c r="C5" s="552"/>
      <c r="D5" s="564"/>
      <c r="E5" s="557"/>
      <c r="F5" s="557"/>
      <c r="G5" s="570"/>
      <c r="H5" s="564"/>
      <c r="I5" s="557"/>
      <c r="J5" s="557"/>
      <c r="K5" s="570"/>
      <c r="L5" s="564"/>
      <c r="M5" s="557"/>
      <c r="N5" s="557"/>
      <c r="O5" s="570"/>
      <c r="P5" s="564"/>
      <c r="Q5" s="557"/>
      <c r="R5" s="557"/>
      <c r="S5" s="570"/>
      <c r="T5" s="573"/>
      <c r="U5" s="557"/>
      <c r="V5" s="557"/>
      <c r="W5" s="570"/>
    </row>
    <row r="6" spans="1:23" ht="21" customHeight="1">
      <c r="A6" s="550"/>
      <c r="B6" s="551"/>
      <c r="C6" s="552"/>
      <c r="D6" s="565"/>
      <c r="E6" s="558"/>
      <c r="F6" s="558"/>
      <c r="G6" s="571"/>
      <c r="H6" s="565"/>
      <c r="I6" s="558"/>
      <c r="J6" s="558"/>
      <c r="K6" s="571"/>
      <c r="L6" s="565"/>
      <c r="M6" s="558"/>
      <c r="N6" s="558"/>
      <c r="O6" s="571"/>
      <c r="P6" s="565"/>
      <c r="Q6" s="558"/>
      <c r="R6" s="558"/>
      <c r="S6" s="571"/>
      <c r="T6" s="574"/>
      <c r="U6" s="558"/>
      <c r="V6" s="558"/>
      <c r="W6" s="571"/>
    </row>
    <row r="7" spans="1:23">
      <c r="A7" s="550"/>
      <c r="B7" s="551"/>
      <c r="C7" s="552"/>
      <c r="D7" s="202" t="s">
        <v>284</v>
      </c>
      <c r="E7" s="203" t="s">
        <v>285</v>
      </c>
      <c r="F7" s="203" t="s">
        <v>286</v>
      </c>
      <c r="G7" s="204" t="s">
        <v>287</v>
      </c>
      <c r="H7" s="202" t="s">
        <v>284</v>
      </c>
      <c r="I7" s="203" t="s">
        <v>285</v>
      </c>
      <c r="J7" s="203" t="s">
        <v>286</v>
      </c>
      <c r="K7" s="204" t="s">
        <v>287</v>
      </c>
      <c r="L7" s="202" t="s">
        <v>284</v>
      </c>
      <c r="M7" s="203" t="s">
        <v>285</v>
      </c>
      <c r="N7" s="203" t="s">
        <v>286</v>
      </c>
      <c r="O7" s="204" t="s">
        <v>287</v>
      </c>
      <c r="P7" s="202" t="s">
        <v>284</v>
      </c>
      <c r="Q7" s="203" t="s">
        <v>285</v>
      </c>
      <c r="R7" s="203" t="s">
        <v>286</v>
      </c>
      <c r="S7" s="204" t="s">
        <v>287</v>
      </c>
      <c r="T7" s="202" t="s">
        <v>284</v>
      </c>
      <c r="U7" s="203" t="s">
        <v>285</v>
      </c>
      <c r="V7" s="203" t="s">
        <v>286</v>
      </c>
      <c r="W7" s="204" t="s">
        <v>287</v>
      </c>
    </row>
    <row r="8" spans="1:23" ht="15" thickBot="1">
      <c r="A8" s="553"/>
      <c r="B8" s="554"/>
      <c r="C8" s="555"/>
      <c r="D8" s="202">
        <v>9</v>
      </c>
      <c r="E8" s="203">
        <v>12</v>
      </c>
      <c r="F8" s="203">
        <v>3</v>
      </c>
      <c r="G8" s="204">
        <v>3.3</v>
      </c>
      <c r="H8" s="202">
        <v>9</v>
      </c>
      <c r="I8" s="203">
        <v>12</v>
      </c>
      <c r="J8" s="203">
        <v>3</v>
      </c>
      <c r="K8" s="204">
        <v>3.3</v>
      </c>
      <c r="L8" s="202">
        <v>9</v>
      </c>
      <c r="M8" s="203">
        <v>12</v>
      </c>
      <c r="N8" s="203">
        <v>3</v>
      </c>
      <c r="O8" s="204">
        <v>3.3</v>
      </c>
      <c r="P8" s="202">
        <v>9</v>
      </c>
      <c r="Q8" s="203">
        <v>12</v>
      </c>
      <c r="R8" s="203">
        <v>3</v>
      </c>
      <c r="S8" s="204">
        <v>3.3</v>
      </c>
      <c r="T8" s="202">
        <v>9</v>
      </c>
      <c r="U8" s="203">
        <v>12</v>
      </c>
      <c r="V8" s="203">
        <v>3</v>
      </c>
      <c r="W8" s="204">
        <v>3.3</v>
      </c>
    </row>
    <row r="9" spans="1:23" ht="29.15" customHeight="1">
      <c r="A9" s="542" t="s">
        <v>288</v>
      </c>
      <c r="B9" s="543"/>
      <c r="C9" s="543"/>
      <c r="D9" s="374">
        <v>0</v>
      </c>
      <c r="E9" s="375">
        <v>0</v>
      </c>
      <c r="F9" s="375">
        <v>0</v>
      </c>
      <c r="G9" s="376">
        <v>0</v>
      </c>
      <c r="H9" s="374">
        <v>0</v>
      </c>
      <c r="I9" s="375">
        <v>0</v>
      </c>
      <c r="J9" s="375">
        <v>0</v>
      </c>
      <c r="K9" s="376">
        <v>0</v>
      </c>
      <c r="L9" s="374">
        <v>0</v>
      </c>
      <c r="M9" s="375">
        <v>0</v>
      </c>
      <c r="N9" s="375">
        <v>0</v>
      </c>
      <c r="O9" s="376">
        <v>0</v>
      </c>
      <c r="P9" s="374">
        <v>0</v>
      </c>
      <c r="Q9" s="375">
        <v>0</v>
      </c>
      <c r="R9" s="375">
        <v>0</v>
      </c>
      <c r="S9" s="376">
        <v>0</v>
      </c>
      <c r="T9" s="374">
        <v>0</v>
      </c>
      <c r="U9" s="375">
        <v>0</v>
      </c>
      <c r="V9" s="375">
        <v>0</v>
      </c>
      <c r="W9" s="376">
        <v>0</v>
      </c>
    </row>
    <row r="10" spans="1:23" ht="29.15" customHeight="1" thickBot="1">
      <c r="A10" s="539" t="s">
        <v>289</v>
      </c>
      <c r="B10" s="540"/>
      <c r="C10" s="541"/>
      <c r="D10" s="377">
        <v>0</v>
      </c>
      <c r="E10" s="378">
        <v>0</v>
      </c>
      <c r="F10" s="378">
        <v>0</v>
      </c>
      <c r="G10" s="379">
        <v>0</v>
      </c>
      <c r="H10" s="377">
        <v>0</v>
      </c>
      <c r="I10" s="378">
        <v>0</v>
      </c>
      <c r="J10" s="378">
        <v>0</v>
      </c>
      <c r="K10" s="379">
        <v>0</v>
      </c>
      <c r="L10" s="377">
        <v>0</v>
      </c>
      <c r="M10" s="378">
        <v>0</v>
      </c>
      <c r="N10" s="378">
        <v>0</v>
      </c>
      <c r="O10" s="379">
        <v>0</v>
      </c>
      <c r="P10" s="377">
        <v>0</v>
      </c>
      <c r="Q10" s="378">
        <v>0</v>
      </c>
      <c r="R10" s="378">
        <v>0</v>
      </c>
      <c r="S10" s="379">
        <v>0</v>
      </c>
      <c r="T10" s="377">
        <v>0</v>
      </c>
      <c r="U10" s="378">
        <v>0</v>
      </c>
      <c r="V10" s="378">
        <v>0</v>
      </c>
      <c r="W10" s="379">
        <v>0</v>
      </c>
    </row>
    <row r="11" spans="1:23" ht="29.15" customHeight="1">
      <c r="A11" s="559" t="s">
        <v>290</v>
      </c>
      <c r="B11" s="560"/>
      <c r="C11" s="560"/>
      <c r="D11" s="380">
        <v>0</v>
      </c>
      <c r="E11" s="381">
        <v>0</v>
      </c>
      <c r="F11" s="381">
        <v>0</v>
      </c>
      <c r="G11" s="382">
        <v>0</v>
      </c>
      <c r="H11" s="380">
        <v>0</v>
      </c>
      <c r="I11" s="381">
        <v>0</v>
      </c>
      <c r="J11" s="381">
        <v>0</v>
      </c>
      <c r="K11" s="382">
        <v>0</v>
      </c>
      <c r="L11" s="380">
        <v>0</v>
      </c>
      <c r="M11" s="381">
        <v>0</v>
      </c>
      <c r="N11" s="381">
        <v>0</v>
      </c>
      <c r="O11" s="382">
        <v>0</v>
      </c>
      <c r="P11" s="380">
        <v>0</v>
      </c>
      <c r="Q11" s="381">
        <v>0</v>
      </c>
      <c r="R11" s="381">
        <v>0</v>
      </c>
      <c r="S11" s="382">
        <v>0</v>
      </c>
      <c r="T11" s="380">
        <v>0</v>
      </c>
      <c r="U11" s="381">
        <v>0</v>
      </c>
      <c r="V11" s="381">
        <v>0</v>
      </c>
      <c r="W11" s="382">
        <v>0</v>
      </c>
    </row>
    <row r="12" spans="1:23" ht="29.15" customHeight="1" thickBot="1">
      <c r="A12" s="539" t="s">
        <v>289</v>
      </c>
      <c r="B12" s="540"/>
      <c r="C12" s="541"/>
      <c r="D12" s="377">
        <v>0</v>
      </c>
      <c r="E12" s="378">
        <v>0</v>
      </c>
      <c r="F12" s="378">
        <v>0</v>
      </c>
      <c r="G12" s="379">
        <v>0</v>
      </c>
      <c r="H12" s="377">
        <v>0</v>
      </c>
      <c r="I12" s="378">
        <v>0</v>
      </c>
      <c r="J12" s="378">
        <v>0</v>
      </c>
      <c r="K12" s="379">
        <v>0</v>
      </c>
      <c r="L12" s="377">
        <v>0</v>
      </c>
      <c r="M12" s="378">
        <v>0</v>
      </c>
      <c r="N12" s="378">
        <v>0</v>
      </c>
      <c r="O12" s="379">
        <v>0</v>
      </c>
      <c r="P12" s="377">
        <v>0</v>
      </c>
      <c r="Q12" s="378">
        <v>0</v>
      </c>
      <c r="R12" s="378">
        <v>0</v>
      </c>
      <c r="S12" s="379">
        <v>0</v>
      </c>
      <c r="T12" s="377">
        <v>0</v>
      </c>
      <c r="U12" s="378">
        <v>0</v>
      </c>
      <c r="V12" s="378">
        <v>0</v>
      </c>
      <c r="W12" s="379">
        <v>0</v>
      </c>
    </row>
    <row r="13" spans="1:23" ht="29.15" customHeight="1">
      <c r="A13" s="542" t="s">
        <v>291</v>
      </c>
      <c r="B13" s="543"/>
      <c r="C13" s="543"/>
      <c r="D13" s="374">
        <v>0</v>
      </c>
      <c r="E13" s="375">
        <v>0</v>
      </c>
      <c r="F13" s="375">
        <v>0</v>
      </c>
      <c r="G13" s="376">
        <v>0</v>
      </c>
      <c r="H13" s="374">
        <v>0</v>
      </c>
      <c r="I13" s="375">
        <v>0</v>
      </c>
      <c r="J13" s="375">
        <v>0</v>
      </c>
      <c r="K13" s="376">
        <v>0</v>
      </c>
      <c r="L13" s="374">
        <v>0</v>
      </c>
      <c r="M13" s="375">
        <v>0</v>
      </c>
      <c r="N13" s="375">
        <v>0</v>
      </c>
      <c r="O13" s="376">
        <v>0</v>
      </c>
      <c r="P13" s="374">
        <v>0</v>
      </c>
      <c r="Q13" s="375">
        <v>0</v>
      </c>
      <c r="R13" s="375">
        <v>0</v>
      </c>
      <c r="S13" s="376">
        <v>0</v>
      </c>
      <c r="T13" s="374">
        <v>0</v>
      </c>
      <c r="U13" s="375">
        <v>0</v>
      </c>
      <c r="V13" s="375">
        <v>0</v>
      </c>
      <c r="W13" s="376">
        <v>0</v>
      </c>
    </row>
    <row r="14" spans="1:23" ht="29.15" customHeight="1" thickBot="1">
      <c r="A14" s="539" t="s">
        <v>289</v>
      </c>
      <c r="B14" s="540"/>
      <c r="C14" s="541"/>
      <c r="D14" s="377">
        <v>0</v>
      </c>
      <c r="E14" s="378">
        <v>0</v>
      </c>
      <c r="F14" s="378">
        <v>0</v>
      </c>
      <c r="G14" s="379">
        <v>0</v>
      </c>
      <c r="H14" s="377">
        <v>0</v>
      </c>
      <c r="I14" s="378">
        <v>0</v>
      </c>
      <c r="J14" s="378">
        <v>0</v>
      </c>
      <c r="K14" s="379">
        <v>0</v>
      </c>
      <c r="L14" s="377">
        <v>0</v>
      </c>
      <c r="M14" s="378">
        <v>0</v>
      </c>
      <c r="N14" s="378">
        <v>0</v>
      </c>
      <c r="O14" s="379">
        <v>0</v>
      </c>
      <c r="P14" s="377">
        <v>0</v>
      </c>
      <c r="Q14" s="378">
        <v>0</v>
      </c>
      <c r="R14" s="378">
        <v>0</v>
      </c>
      <c r="S14" s="379">
        <v>0</v>
      </c>
      <c r="T14" s="377">
        <v>0</v>
      </c>
      <c r="U14" s="378">
        <v>0</v>
      </c>
      <c r="V14" s="378">
        <v>0</v>
      </c>
      <c r="W14" s="379">
        <v>0</v>
      </c>
    </row>
    <row r="15" spans="1:23" ht="29.15" customHeight="1">
      <c r="A15" s="542" t="s">
        <v>292</v>
      </c>
      <c r="B15" s="543"/>
      <c r="C15" s="543"/>
      <c r="D15" s="374">
        <v>0</v>
      </c>
      <c r="E15" s="375">
        <v>0</v>
      </c>
      <c r="F15" s="375">
        <v>0</v>
      </c>
      <c r="G15" s="376">
        <v>0</v>
      </c>
      <c r="H15" s="374">
        <v>0</v>
      </c>
      <c r="I15" s="375">
        <v>0</v>
      </c>
      <c r="J15" s="375">
        <v>0</v>
      </c>
      <c r="K15" s="376">
        <v>0</v>
      </c>
      <c r="L15" s="374">
        <v>0</v>
      </c>
      <c r="M15" s="375">
        <v>0</v>
      </c>
      <c r="N15" s="375">
        <v>0</v>
      </c>
      <c r="O15" s="376">
        <v>0</v>
      </c>
      <c r="P15" s="374">
        <v>0</v>
      </c>
      <c r="Q15" s="375">
        <v>0</v>
      </c>
      <c r="R15" s="375">
        <v>0</v>
      </c>
      <c r="S15" s="376">
        <v>0</v>
      </c>
      <c r="T15" s="374">
        <v>0</v>
      </c>
      <c r="U15" s="375">
        <v>0</v>
      </c>
      <c r="V15" s="375">
        <v>0</v>
      </c>
      <c r="W15" s="376">
        <v>0</v>
      </c>
    </row>
    <row r="16" spans="1:23" ht="29.15" customHeight="1" thickBot="1">
      <c r="A16" s="539" t="s">
        <v>289</v>
      </c>
      <c r="B16" s="540"/>
      <c r="C16" s="541"/>
      <c r="D16" s="383">
        <v>0</v>
      </c>
      <c r="E16" s="384">
        <v>0</v>
      </c>
      <c r="F16" s="384">
        <v>0</v>
      </c>
      <c r="G16" s="385">
        <v>0</v>
      </c>
      <c r="H16" s="383">
        <v>0</v>
      </c>
      <c r="I16" s="384">
        <v>0</v>
      </c>
      <c r="J16" s="384">
        <v>0</v>
      </c>
      <c r="K16" s="385">
        <v>0</v>
      </c>
      <c r="L16" s="383">
        <v>0</v>
      </c>
      <c r="M16" s="384">
        <v>0</v>
      </c>
      <c r="N16" s="384">
        <v>0</v>
      </c>
      <c r="O16" s="385">
        <v>0</v>
      </c>
      <c r="P16" s="383">
        <v>0</v>
      </c>
      <c r="Q16" s="384">
        <v>0</v>
      </c>
      <c r="R16" s="384">
        <v>0</v>
      </c>
      <c r="S16" s="385">
        <v>0</v>
      </c>
      <c r="T16" s="383">
        <v>0</v>
      </c>
      <c r="U16" s="384">
        <v>0</v>
      </c>
      <c r="V16" s="384">
        <v>0</v>
      </c>
      <c r="W16" s="386">
        <v>0</v>
      </c>
    </row>
    <row r="17" spans="1:23" ht="23.15" customHeight="1" thickBot="1">
      <c r="A17" s="561" t="s">
        <v>293</v>
      </c>
      <c r="B17" s="562"/>
      <c r="C17" s="562"/>
      <c r="D17" s="407">
        <f>D9+D11+D13+D15</f>
        <v>0</v>
      </c>
      <c r="E17" s="407">
        <f>E9+E11+E13+E15</f>
        <v>0</v>
      </c>
      <c r="F17" s="407">
        <f>F9+F11+F13+F15</f>
        <v>0</v>
      </c>
      <c r="G17" s="407">
        <f>G9+G11+G13+G15</f>
        <v>0</v>
      </c>
      <c r="H17" s="407">
        <f>H9+H11+H13+H15</f>
        <v>0</v>
      </c>
      <c r="I17" s="407">
        <f>I9+I11+I13+I15</f>
        <v>0</v>
      </c>
      <c r="J17" s="407">
        <f>J9+J11+J13+J15</f>
        <v>0</v>
      </c>
      <c r="K17" s="407">
        <f>K9+K11+K13+K15</f>
        <v>0</v>
      </c>
      <c r="L17" s="407">
        <f>L9+L11+L13+L15</f>
        <v>0</v>
      </c>
      <c r="M17" s="407">
        <f>M9+M11+M13+M15</f>
        <v>0</v>
      </c>
      <c r="N17" s="407">
        <f>N9+N11+N13+N15</f>
        <v>0</v>
      </c>
      <c r="O17" s="407">
        <f>O9+O11+O13+O15</f>
        <v>0</v>
      </c>
      <c r="P17" s="407">
        <f>P9+P11+P13+P15</f>
        <v>0</v>
      </c>
      <c r="Q17" s="407">
        <f>Q9+Q11+Q13+Q15</f>
        <v>0</v>
      </c>
      <c r="R17" s="407">
        <f>R9+R11+R13+R15</f>
        <v>0</v>
      </c>
      <c r="S17" s="407">
        <f>S9+S11+S13+S15</f>
        <v>0</v>
      </c>
      <c r="T17" s="407">
        <f>T9+T11+T13+T15</f>
        <v>0</v>
      </c>
      <c r="U17" s="407">
        <f>U9+U11+U13+U15</f>
        <v>0</v>
      </c>
      <c r="V17" s="407">
        <f>V9+V11+V13+V15</f>
        <v>0</v>
      </c>
      <c r="W17" s="407">
        <f>W9+W11+W13+W15</f>
        <v>0</v>
      </c>
    </row>
    <row r="18" spans="1:23" ht="15" thickBot="1">
      <c r="A18" s="534"/>
      <c r="B18" s="535"/>
      <c r="C18" s="535"/>
      <c r="D18" s="535"/>
      <c r="E18" s="535"/>
      <c r="F18" s="535"/>
      <c r="G18" s="535"/>
      <c r="H18" s="535"/>
      <c r="I18" s="535"/>
      <c r="J18" s="535"/>
      <c r="K18" s="535"/>
      <c r="L18" s="535"/>
      <c r="M18" s="535"/>
      <c r="N18" s="535"/>
      <c r="O18" s="535"/>
      <c r="P18" s="535"/>
      <c r="Q18" s="535"/>
      <c r="R18" s="535"/>
      <c r="S18" s="535"/>
      <c r="T18" s="535"/>
      <c r="U18" s="535"/>
      <c r="V18" s="535"/>
      <c r="W18" s="536"/>
    </row>
    <row r="19" spans="1:23" ht="27.65" customHeight="1">
      <c r="A19" s="544" t="s">
        <v>294</v>
      </c>
      <c r="B19" s="545"/>
      <c r="C19" s="545"/>
      <c r="D19" s="207">
        <f>(D9-D10)/13</f>
        <v>0</v>
      </c>
      <c r="E19" s="208">
        <f>(E9-E10)/13</f>
        <v>0</v>
      </c>
      <c r="F19" s="208">
        <f>(F9-F10)/13</f>
        <v>0</v>
      </c>
      <c r="G19" s="209">
        <f>(G9-G10)/13</f>
        <v>0</v>
      </c>
      <c r="H19" s="207">
        <f>(H9-H10)/13</f>
        <v>0</v>
      </c>
      <c r="I19" s="208">
        <f>(I9-I10)/13</f>
        <v>0</v>
      </c>
      <c r="J19" s="208">
        <f>(J9-J10)/13</f>
        <v>0</v>
      </c>
      <c r="K19" s="209">
        <f>(K9-K10)/13</f>
        <v>0</v>
      </c>
      <c r="L19" s="207">
        <f>(L9-L10)/13</f>
        <v>0</v>
      </c>
      <c r="M19" s="208">
        <f>(M9-M10)/13</f>
        <v>0</v>
      </c>
      <c r="N19" s="208">
        <f>(N9-N10)/13</f>
        <v>0</v>
      </c>
      <c r="O19" s="209">
        <f>(O9-O10)/13</f>
        <v>0</v>
      </c>
      <c r="P19" s="207">
        <f>(P9-P10)/13</f>
        <v>0</v>
      </c>
      <c r="Q19" s="208">
        <f>(Q9-Q10)/13</f>
        <v>0</v>
      </c>
      <c r="R19" s="208">
        <f>(R9-R10)/13</f>
        <v>0</v>
      </c>
      <c r="S19" s="209">
        <f>(S9-S10)/13</f>
        <v>0</v>
      </c>
      <c r="T19" s="207">
        <f>(T9-T10)/13</f>
        <v>0</v>
      </c>
      <c r="U19" s="208">
        <f>(U9-U10)/13</f>
        <v>0</v>
      </c>
      <c r="V19" s="208">
        <f>(V9-V10)/13</f>
        <v>0</v>
      </c>
      <c r="W19" s="209">
        <f>(W9-W10)/13</f>
        <v>0</v>
      </c>
    </row>
    <row r="20" spans="1:23" ht="27.65" customHeight="1">
      <c r="A20" s="537" t="s">
        <v>295</v>
      </c>
      <c r="B20" s="538"/>
      <c r="C20" s="538"/>
      <c r="D20" s="210">
        <f>(D9-D10)/8</f>
        <v>0</v>
      </c>
      <c r="E20" s="211">
        <f>(E9-E10)/8</f>
        <v>0</v>
      </c>
      <c r="F20" s="211">
        <f>(F9-F10)/8</f>
        <v>0</v>
      </c>
      <c r="G20" s="212">
        <f>(G9-G10)/8</f>
        <v>0</v>
      </c>
      <c r="H20" s="210">
        <f>(H9-H10)/8</f>
        <v>0</v>
      </c>
      <c r="I20" s="211">
        <f>(I9-I10)/8</f>
        <v>0</v>
      </c>
      <c r="J20" s="211">
        <f>(J9-J10)/8</f>
        <v>0</v>
      </c>
      <c r="K20" s="212">
        <f>(K9-K10)/8</f>
        <v>0</v>
      </c>
      <c r="L20" s="210">
        <f>(L9-L10)/8</f>
        <v>0</v>
      </c>
      <c r="M20" s="211">
        <f>(M9-M10)/8</f>
        <v>0</v>
      </c>
      <c r="N20" s="211">
        <f>(N9-N10)/8</f>
        <v>0</v>
      </c>
      <c r="O20" s="212">
        <f>(O9-O10)/8</f>
        <v>0</v>
      </c>
      <c r="P20" s="210">
        <f>(P9-P10)/8</f>
        <v>0</v>
      </c>
      <c r="Q20" s="211">
        <f>(Q9-Q10)/8</f>
        <v>0</v>
      </c>
      <c r="R20" s="211">
        <f>(R9-R10)/8</f>
        <v>0</v>
      </c>
      <c r="S20" s="212">
        <f>(S9-S10)/8</f>
        <v>0</v>
      </c>
      <c r="T20" s="210">
        <f>(T9-T10)/8</f>
        <v>0</v>
      </c>
      <c r="U20" s="211">
        <f>(U9-U10)/8</f>
        <v>0</v>
      </c>
      <c r="V20" s="211">
        <f>(V9-V10)/8</f>
        <v>0</v>
      </c>
      <c r="W20" s="212">
        <f>(W9-W10)/8</f>
        <v>0</v>
      </c>
    </row>
    <row r="21" spans="1:23" ht="23.15" customHeight="1">
      <c r="A21" s="537" t="s">
        <v>296</v>
      </c>
      <c r="B21" s="538"/>
      <c r="C21" s="538"/>
      <c r="D21" s="210">
        <f>(D11-D12)/5</f>
        <v>0</v>
      </c>
      <c r="E21" s="211">
        <f>(E11-E12)/5</f>
        <v>0</v>
      </c>
      <c r="F21" s="211">
        <f>(F11-F12)/5</f>
        <v>0</v>
      </c>
      <c r="G21" s="212">
        <f>(G11-G12)/5</f>
        <v>0</v>
      </c>
      <c r="H21" s="210">
        <f>(H11-H12)/5</f>
        <v>0</v>
      </c>
      <c r="I21" s="211">
        <f>(I11-I12)/5</f>
        <v>0</v>
      </c>
      <c r="J21" s="211">
        <f>(J11-J12)/5</f>
        <v>0</v>
      </c>
      <c r="K21" s="212">
        <f>(K11-K12)/5</f>
        <v>0</v>
      </c>
      <c r="L21" s="210">
        <f>(L11-L12)/5</f>
        <v>0</v>
      </c>
      <c r="M21" s="211">
        <f>(M11-M12)/5</f>
        <v>0</v>
      </c>
      <c r="N21" s="211">
        <f>(N11-N12)/5</f>
        <v>0</v>
      </c>
      <c r="O21" s="212">
        <f>(O11-O12)/5</f>
        <v>0</v>
      </c>
      <c r="P21" s="210">
        <f>(P11-P12)/5</f>
        <v>0</v>
      </c>
      <c r="Q21" s="211">
        <f>(Q11-Q12)/5</f>
        <v>0</v>
      </c>
      <c r="R21" s="211">
        <f>(R11-R12)/5</f>
        <v>0</v>
      </c>
      <c r="S21" s="212">
        <f>(S11-S12)/5</f>
        <v>0</v>
      </c>
      <c r="T21" s="210">
        <f>(T11-T12)/5</f>
        <v>0</v>
      </c>
      <c r="U21" s="211">
        <f>(U11-U12)/5</f>
        <v>0</v>
      </c>
      <c r="V21" s="211">
        <f>(V11-V12)/5</f>
        <v>0</v>
      </c>
      <c r="W21" s="212">
        <f>(W11-W12)/5</f>
        <v>0</v>
      </c>
    </row>
    <row r="22" spans="1:23" ht="23.15" customHeight="1">
      <c r="A22" s="537" t="s">
        <v>297</v>
      </c>
      <c r="B22" s="538"/>
      <c r="C22" s="538"/>
      <c r="D22" s="213">
        <f>(D13+D15)-(D14+D16)/3</f>
        <v>0</v>
      </c>
      <c r="E22" s="214">
        <f>(E13+E15)-(E14+E16)/3</f>
        <v>0</v>
      </c>
      <c r="F22" s="214">
        <f>(F13+F15)-(F14+F16)/3</f>
        <v>0</v>
      </c>
      <c r="G22" s="215">
        <f>(G13+G15)-(G14+G16)/3</f>
        <v>0</v>
      </c>
      <c r="H22" s="213">
        <f>(H13+H15)-(H14+H16)/3</f>
        <v>0</v>
      </c>
      <c r="I22" s="214">
        <f>(I13+I15)-(I14+I16)/3</f>
        <v>0</v>
      </c>
      <c r="J22" s="214">
        <f>(J13+J15)-(J14+J16)/3</f>
        <v>0</v>
      </c>
      <c r="K22" s="215">
        <f>(K13+K15)-(K14+K16)/3</f>
        <v>0</v>
      </c>
      <c r="L22" s="213">
        <f>(L13+L15)-(L14+L16)/3</f>
        <v>0</v>
      </c>
      <c r="M22" s="214">
        <f>(M13+M15)-(M14+M16)/3</f>
        <v>0</v>
      </c>
      <c r="N22" s="214">
        <f>(N13+N15)-(N14+N16)/3</f>
        <v>0</v>
      </c>
      <c r="O22" s="215">
        <f>(O13+O15)-(O14+O16)/3</f>
        <v>0</v>
      </c>
      <c r="P22" s="213">
        <f>(P13+P15)-(P14+P16)/3</f>
        <v>0</v>
      </c>
      <c r="Q22" s="214">
        <f>(Q13+Q15)-(Q14+Q16)/3</f>
        <v>0</v>
      </c>
      <c r="R22" s="214">
        <f>(R13+R15)-(R14+R16)/3</f>
        <v>0</v>
      </c>
      <c r="S22" s="215">
        <f>(S13+S15)-(S14+S16)/3</f>
        <v>0</v>
      </c>
      <c r="T22" s="213">
        <f>(T13+T15)-(T14+T16)/3</f>
        <v>0</v>
      </c>
      <c r="U22" s="214">
        <f>(U13+U15)-(U14+U16)/3</f>
        <v>0</v>
      </c>
      <c r="V22" s="214">
        <f>(V13+V15)-(V14+V16)/3</f>
        <v>0</v>
      </c>
      <c r="W22" s="215">
        <f>(W13+W15)-(W14+W16)/3</f>
        <v>0</v>
      </c>
    </row>
    <row r="23" spans="1:23" ht="23.15" customHeight="1" thickBot="1">
      <c r="A23" s="546" t="s">
        <v>298</v>
      </c>
      <c r="B23" s="546"/>
      <c r="C23" s="546"/>
      <c r="D23" s="216">
        <f>D10+D12+D14+D16</f>
        <v>0</v>
      </c>
      <c r="E23" s="217">
        <f>E10+E12+E14+E16</f>
        <v>0</v>
      </c>
      <c r="F23" s="217">
        <f>F10+F12+F14+F16</f>
        <v>0</v>
      </c>
      <c r="G23" s="218">
        <f>G10+G12+G14+G16</f>
        <v>0</v>
      </c>
      <c r="H23" s="216">
        <f>H10+H12+H14+H16</f>
        <v>0</v>
      </c>
      <c r="I23" s="217">
        <f>I10+I12+I14+I16</f>
        <v>0</v>
      </c>
      <c r="J23" s="217">
        <f>J10+J12+J14+J16</f>
        <v>0</v>
      </c>
      <c r="K23" s="218">
        <f>K10+K12+K14+K16</f>
        <v>0</v>
      </c>
      <c r="L23" s="216">
        <f>L10+L12+L14+L16</f>
        <v>0</v>
      </c>
      <c r="M23" s="217">
        <f>M10+M12+M14+M16</f>
        <v>0</v>
      </c>
      <c r="N23" s="217">
        <f>N10+N12+N14+N16</f>
        <v>0</v>
      </c>
      <c r="O23" s="218">
        <f>O10+O12+O14+O16</f>
        <v>0</v>
      </c>
      <c r="P23" s="216">
        <f>P10+P12+P14+P16</f>
        <v>0</v>
      </c>
      <c r="Q23" s="217">
        <f>Q10+Q12+Q14+Q16</f>
        <v>0</v>
      </c>
      <c r="R23" s="217">
        <f>R10+R12+R14+R16</f>
        <v>0</v>
      </c>
      <c r="S23" s="218">
        <f>S10+S12+S14+S16</f>
        <v>0</v>
      </c>
      <c r="T23" s="216">
        <f>T10+T12+T14+T16</f>
        <v>0</v>
      </c>
      <c r="U23" s="217">
        <f>U10+U12+U14+U16</f>
        <v>0</v>
      </c>
      <c r="V23" s="217">
        <f>V10+V12+V14+V16</f>
        <v>0</v>
      </c>
      <c r="W23" s="218">
        <f>W10+W12+W14+W16</f>
        <v>0</v>
      </c>
    </row>
    <row r="24" spans="1:23" ht="29.15" customHeight="1" thickBot="1">
      <c r="A24" s="527" t="s">
        <v>299</v>
      </c>
      <c r="B24" s="528"/>
      <c r="C24" s="528"/>
      <c r="D24" s="408">
        <f>SUM(D21:D23)+D19</f>
        <v>0</v>
      </c>
      <c r="E24" s="409">
        <f>SUM(E21:E23)+E19</f>
        <v>0</v>
      </c>
      <c r="F24" s="409">
        <f>SUM(F21:F23)+F19</f>
        <v>0</v>
      </c>
      <c r="G24" s="410">
        <f>SUM(G21:G23)+G19</f>
        <v>0</v>
      </c>
      <c r="H24" s="408">
        <f>H19+H21+H22+H23</f>
        <v>0</v>
      </c>
      <c r="I24" s="409">
        <f>I19+I21+I22+I23</f>
        <v>0</v>
      </c>
      <c r="J24" s="409">
        <f>J19+J21+J22+J23</f>
        <v>0</v>
      </c>
      <c r="K24" s="410">
        <f>K19+K21+K22+K23</f>
        <v>0</v>
      </c>
      <c r="L24" s="408">
        <f>L19+L21+L22+L23</f>
        <v>0</v>
      </c>
      <c r="M24" s="409">
        <f>M19+M21+M22+M23</f>
        <v>0</v>
      </c>
      <c r="N24" s="409">
        <f>N19+N21+N22+N23</f>
        <v>0</v>
      </c>
      <c r="O24" s="410">
        <f>O19+O21+O22+O23</f>
        <v>0</v>
      </c>
      <c r="P24" s="408">
        <f>P19+P21+P22+P23</f>
        <v>0</v>
      </c>
      <c r="Q24" s="409">
        <f>Q19+Q21+Q22+Q23</f>
        <v>0</v>
      </c>
      <c r="R24" s="409">
        <f>R19+R21+R22+R23</f>
        <v>0</v>
      </c>
      <c r="S24" s="410">
        <f>S19+S21+S22+S23</f>
        <v>0</v>
      </c>
      <c r="T24" s="408">
        <f>T19+T21+T22+T23</f>
        <v>0</v>
      </c>
      <c r="U24" s="409">
        <f>U19+U21+U22+U23</f>
        <v>0</v>
      </c>
      <c r="V24" s="409">
        <f>V19+V21+V22+V23</f>
        <v>0</v>
      </c>
      <c r="W24" s="410">
        <f>W19+W21+W22+W23</f>
        <v>0</v>
      </c>
    </row>
    <row r="25" spans="1:23" ht="29.15" customHeight="1" thickBot="1">
      <c r="A25" s="527" t="s">
        <v>300</v>
      </c>
      <c r="B25" s="528"/>
      <c r="C25" s="528"/>
      <c r="D25" s="408">
        <f>SUM(D20:D23)</f>
        <v>0</v>
      </c>
      <c r="E25" s="411">
        <f>SUM(E20:E23)</f>
        <v>0</v>
      </c>
      <c r="F25" s="411">
        <f>SUM(F20:F23)</f>
        <v>0</v>
      </c>
      <c r="G25" s="412">
        <f>SUM(G20:G23)</f>
        <v>0</v>
      </c>
      <c r="H25" s="408">
        <f>SUM(H20:H23)</f>
        <v>0</v>
      </c>
      <c r="I25" s="411">
        <f>SUM(I20:I23)</f>
        <v>0</v>
      </c>
      <c r="J25" s="411">
        <f>SUM(J20:J23)</f>
        <v>0</v>
      </c>
      <c r="K25" s="412">
        <f>SUM(K20:K23)</f>
        <v>0</v>
      </c>
      <c r="L25" s="408">
        <f>SUM(L20:L23)</f>
        <v>0</v>
      </c>
      <c r="M25" s="411">
        <f>SUM(M20:M23)</f>
        <v>0</v>
      </c>
      <c r="N25" s="411">
        <f>SUM(N20:N23)</f>
        <v>0</v>
      </c>
      <c r="O25" s="412">
        <f>SUM(O20:O23)</f>
        <v>0</v>
      </c>
      <c r="P25" s="408">
        <f>SUM(P20:P23)</f>
        <v>0</v>
      </c>
      <c r="Q25" s="411">
        <f>SUM(Q20:Q23)</f>
        <v>0</v>
      </c>
      <c r="R25" s="411">
        <f>SUM(R20:R23)</f>
        <v>0</v>
      </c>
      <c r="S25" s="412">
        <f>SUM(S20:S23)</f>
        <v>0</v>
      </c>
      <c r="T25" s="408">
        <f>SUM(T20:T23)</f>
        <v>0</v>
      </c>
      <c r="U25" s="411">
        <f>SUM(U20:U23)</f>
        <v>0</v>
      </c>
      <c r="V25" s="411">
        <f>SUM(V20:V23)</f>
        <v>0</v>
      </c>
      <c r="W25" s="412">
        <f>SUM(W20:W23)</f>
        <v>0</v>
      </c>
    </row>
    <row r="26" spans="1:23" ht="15" customHeight="1" thickBot="1">
      <c r="A26" s="534"/>
      <c r="B26" s="535"/>
      <c r="C26" s="535"/>
      <c r="D26" s="535"/>
      <c r="E26" s="535"/>
      <c r="F26" s="535"/>
      <c r="G26" s="535"/>
      <c r="H26" s="535"/>
      <c r="I26" s="535"/>
      <c r="J26" s="535"/>
      <c r="K26" s="535"/>
      <c r="L26" s="535"/>
      <c r="M26" s="535"/>
      <c r="N26" s="535"/>
      <c r="O26" s="535"/>
      <c r="P26" s="535"/>
      <c r="Q26" s="535"/>
      <c r="R26" s="535"/>
      <c r="S26" s="535"/>
      <c r="T26" s="535"/>
      <c r="U26" s="535"/>
      <c r="V26" s="535"/>
      <c r="W26" s="536"/>
    </row>
    <row r="27" spans="1:23" ht="28.5" customHeight="1" thickBot="1">
      <c r="A27" s="519" t="s">
        <v>301</v>
      </c>
      <c r="B27" s="519"/>
      <c r="C27" s="519"/>
      <c r="D27" s="519"/>
      <c r="E27" s="519"/>
      <c r="F27" s="519"/>
      <c r="G27" s="519"/>
      <c r="H27" s="519"/>
      <c r="I27" s="519"/>
      <c r="J27" s="519"/>
      <c r="K27" s="519"/>
      <c r="L27" s="519"/>
      <c r="M27" s="519"/>
      <c r="N27" s="519"/>
      <c r="O27" s="519"/>
      <c r="P27" s="519"/>
      <c r="Q27" s="519"/>
      <c r="R27" s="519"/>
      <c r="S27" s="519"/>
      <c r="T27" s="519"/>
      <c r="U27" s="519"/>
      <c r="V27" s="519"/>
      <c r="W27" s="520"/>
    </row>
    <row r="28" spans="1:23" ht="25" customHeight="1">
      <c r="A28" s="532" t="s">
        <v>302</v>
      </c>
      <c r="B28" s="533"/>
      <c r="C28" s="533"/>
      <c r="D28" s="516" t="s">
        <v>248</v>
      </c>
      <c r="E28" s="517"/>
      <c r="F28" s="517"/>
      <c r="G28" s="518"/>
      <c r="H28" s="516" t="s">
        <v>249</v>
      </c>
      <c r="I28" s="517"/>
      <c r="J28" s="517"/>
      <c r="K28" s="518"/>
      <c r="L28" s="516" t="s">
        <v>250</v>
      </c>
      <c r="M28" s="517"/>
      <c r="N28" s="517"/>
      <c r="O28" s="518"/>
      <c r="P28" s="516" t="s">
        <v>251</v>
      </c>
      <c r="Q28" s="517"/>
      <c r="R28" s="517"/>
      <c r="S28" s="518"/>
      <c r="T28" s="516" t="s">
        <v>252</v>
      </c>
      <c r="U28" s="517"/>
      <c r="V28" s="517"/>
      <c r="W28" s="518"/>
    </row>
    <row r="29" spans="1:28" ht="15" customHeight="1">
      <c r="A29" s="219" t="s">
        <v>8</v>
      </c>
      <c r="B29" s="220" t="s">
        <v>303</v>
      </c>
      <c r="C29" s="221" t="s">
        <v>304</v>
      </c>
      <c r="D29" s="222" t="s">
        <v>255</v>
      </c>
      <c r="E29" s="223" t="s">
        <v>256</v>
      </c>
      <c r="F29" s="224" t="s">
        <v>257</v>
      </c>
      <c r="G29" s="225" t="s">
        <v>258</v>
      </c>
      <c r="H29" s="222" t="s">
        <v>255</v>
      </c>
      <c r="I29" s="223" t="s">
        <v>256</v>
      </c>
      <c r="J29" s="224" t="s">
        <v>257</v>
      </c>
      <c r="K29" s="225" t="s">
        <v>258</v>
      </c>
      <c r="L29" s="222" t="s">
        <v>255</v>
      </c>
      <c r="M29" s="223" t="s">
        <v>256</v>
      </c>
      <c r="N29" s="224" t="s">
        <v>257</v>
      </c>
      <c r="O29" s="225" t="s">
        <v>258</v>
      </c>
      <c r="P29" s="222" t="s">
        <v>255</v>
      </c>
      <c r="Q29" s="223" t="s">
        <v>256</v>
      </c>
      <c r="R29" s="224" t="s">
        <v>257</v>
      </c>
      <c r="S29" s="225" t="s">
        <v>258</v>
      </c>
      <c r="T29" s="222" t="s">
        <v>255</v>
      </c>
      <c r="U29" s="223" t="s">
        <v>256</v>
      </c>
      <c r="V29" s="224" t="s">
        <v>257</v>
      </c>
      <c r="W29" s="225" t="s">
        <v>258</v>
      </c>
      <c r="AB29" t="s">
        <v>25</v>
      </c>
    </row>
    <row r="30" spans="1:28" ht="23.15" customHeight="1">
      <c r="A30" s="387"/>
      <c r="B30" s="388"/>
      <c r="C30" s="389"/>
      <c r="D30" s="390"/>
      <c r="E30" s="390"/>
      <c r="F30" s="390"/>
      <c r="G30" s="390"/>
      <c r="H30" s="390"/>
      <c r="I30" s="390"/>
      <c r="J30" s="390"/>
      <c r="K30" s="390"/>
      <c r="L30" s="390"/>
      <c r="M30" s="390"/>
      <c r="N30" s="390"/>
      <c r="O30" s="390"/>
      <c r="P30" s="390"/>
      <c r="Q30" s="390"/>
      <c r="R30" s="390"/>
      <c r="S30" s="390"/>
      <c r="T30" s="390"/>
      <c r="U30" s="390"/>
      <c r="V30" s="390"/>
      <c r="W30" s="391"/>
      <c r="AB30" t="s">
        <v>305</v>
      </c>
    </row>
    <row r="31" spans="1:28" ht="23.15" customHeight="1">
      <c r="A31" s="387"/>
      <c r="B31" s="388"/>
      <c r="C31" s="389"/>
      <c r="D31" s="390"/>
      <c r="E31" s="390"/>
      <c r="F31" s="390"/>
      <c r="G31" s="390"/>
      <c r="H31" s="390"/>
      <c r="I31" s="390"/>
      <c r="J31" s="390"/>
      <c r="K31" s="390"/>
      <c r="L31" s="390"/>
      <c r="M31" s="390"/>
      <c r="N31" s="390"/>
      <c r="O31" s="390"/>
      <c r="P31" s="390"/>
      <c r="Q31" s="390"/>
      <c r="R31" s="390"/>
      <c r="S31" s="390"/>
      <c r="T31" s="390"/>
      <c r="U31" s="390"/>
      <c r="V31" s="390"/>
      <c r="W31" s="391"/>
      <c r="AB31" t="s">
        <v>306</v>
      </c>
    </row>
    <row r="32" spans="1:28" ht="23.15" customHeight="1">
      <c r="A32" s="387"/>
      <c r="B32" s="388"/>
      <c r="C32" s="389"/>
      <c r="D32" s="390"/>
      <c r="E32" s="390"/>
      <c r="F32" s="390"/>
      <c r="G32" s="390"/>
      <c r="H32" s="390"/>
      <c r="I32" s="390"/>
      <c r="J32" s="390"/>
      <c r="K32" s="390"/>
      <c r="L32" s="390"/>
      <c r="M32" s="390"/>
      <c r="N32" s="390"/>
      <c r="O32" s="390"/>
      <c r="P32" s="390"/>
      <c r="Q32" s="390"/>
      <c r="R32" s="390"/>
      <c r="S32" s="390"/>
      <c r="T32" s="390"/>
      <c r="U32" s="390"/>
      <c r="V32" s="390"/>
      <c r="W32" s="391"/>
      <c r="AB32" t="s">
        <v>307</v>
      </c>
    </row>
    <row r="33" spans="1:28" ht="23.15" customHeight="1">
      <c r="A33" s="387"/>
      <c r="B33" s="388"/>
      <c r="C33" s="389"/>
      <c r="D33" s="390"/>
      <c r="E33" s="390"/>
      <c r="F33" s="390"/>
      <c r="G33" s="390"/>
      <c r="H33" s="390"/>
      <c r="I33" s="390"/>
      <c r="J33" s="390"/>
      <c r="K33" s="390"/>
      <c r="L33" s="390"/>
      <c r="M33" s="390"/>
      <c r="N33" s="390"/>
      <c r="O33" s="390"/>
      <c r="P33" s="390"/>
      <c r="Q33" s="390"/>
      <c r="R33" s="390"/>
      <c r="S33" s="390"/>
      <c r="T33" s="390"/>
      <c r="U33" s="390"/>
      <c r="V33" s="390"/>
      <c r="W33" s="391"/>
      <c r="AB33" t="s">
        <v>308</v>
      </c>
    </row>
    <row r="34" spans="1:23" ht="23.15" customHeight="1">
      <c r="A34" s="387"/>
      <c r="B34" s="388"/>
      <c r="C34" s="389"/>
      <c r="D34" s="390"/>
      <c r="E34" s="390"/>
      <c r="F34" s="390"/>
      <c r="G34" s="390"/>
      <c r="H34" s="390"/>
      <c r="I34" s="390"/>
      <c r="J34" s="390"/>
      <c r="K34" s="390"/>
      <c r="L34" s="390"/>
      <c r="M34" s="390"/>
      <c r="N34" s="390"/>
      <c r="O34" s="390"/>
      <c r="P34" s="390"/>
      <c r="Q34" s="390"/>
      <c r="R34" s="390"/>
      <c r="S34" s="390"/>
      <c r="T34" s="390"/>
      <c r="U34" s="390"/>
      <c r="V34" s="390"/>
      <c r="W34" s="391"/>
    </row>
    <row r="35" spans="1:23" ht="23.15" customHeight="1">
      <c r="A35" s="387"/>
      <c r="B35" s="388"/>
      <c r="C35" s="389"/>
      <c r="D35" s="390"/>
      <c r="E35" s="390"/>
      <c r="F35" s="390"/>
      <c r="G35" s="390"/>
      <c r="H35" s="390"/>
      <c r="I35" s="390"/>
      <c r="J35" s="390"/>
      <c r="K35" s="390"/>
      <c r="L35" s="390"/>
      <c r="M35" s="390"/>
      <c r="N35" s="390"/>
      <c r="O35" s="390"/>
      <c r="P35" s="390"/>
      <c r="Q35" s="390"/>
      <c r="R35" s="390"/>
      <c r="S35" s="390"/>
      <c r="T35" s="390"/>
      <c r="U35" s="390"/>
      <c r="V35" s="390"/>
      <c r="W35" s="391"/>
    </row>
    <row r="36" spans="1:23" ht="23.15" customHeight="1">
      <c r="A36" s="387"/>
      <c r="B36" s="388"/>
      <c r="C36" s="389"/>
      <c r="D36" s="390"/>
      <c r="E36" s="390"/>
      <c r="F36" s="390"/>
      <c r="G36" s="390"/>
      <c r="H36" s="390"/>
      <c r="I36" s="390"/>
      <c r="J36" s="390"/>
      <c r="K36" s="390"/>
      <c r="L36" s="390"/>
      <c r="M36" s="390"/>
      <c r="N36" s="390"/>
      <c r="O36" s="390"/>
      <c r="P36" s="390"/>
      <c r="Q36" s="390"/>
      <c r="R36" s="390"/>
      <c r="S36" s="390"/>
      <c r="T36" s="390"/>
      <c r="U36" s="390"/>
      <c r="V36" s="390"/>
      <c r="W36" s="391"/>
    </row>
    <row r="37" spans="1:23" ht="23.15" customHeight="1" thickBot="1">
      <c r="A37" s="392"/>
      <c r="B37" s="388"/>
      <c r="C37" s="393"/>
      <c r="D37" s="394"/>
      <c r="E37" s="394"/>
      <c r="F37" s="394"/>
      <c r="G37" s="394"/>
      <c r="H37" s="394"/>
      <c r="I37" s="394"/>
      <c r="J37" s="394"/>
      <c r="K37" s="394"/>
      <c r="L37" s="394"/>
      <c r="M37" s="394"/>
      <c r="N37" s="394"/>
      <c r="O37" s="394"/>
      <c r="P37" s="394"/>
      <c r="Q37" s="394"/>
      <c r="R37" s="394"/>
      <c r="S37" s="394"/>
      <c r="T37" s="394"/>
      <c r="U37" s="394"/>
      <c r="V37" s="394"/>
      <c r="W37" s="395"/>
    </row>
    <row r="38" spans="1:23" ht="23.15" customHeight="1" thickBot="1">
      <c r="A38" s="529" t="s">
        <v>309</v>
      </c>
      <c r="B38" s="530"/>
      <c r="C38" s="531"/>
      <c r="D38" s="401">
        <f>COUNTIF(D30:D37,"Yes")</f>
        <v>0</v>
      </c>
      <c r="E38" s="401">
        <f>COUNTIF(E30:E37,"Yes")</f>
        <v>0</v>
      </c>
      <c r="F38" s="401">
        <f>COUNTIF(F30:F37,"Yes")</f>
        <v>0</v>
      </c>
      <c r="G38" s="401">
        <f>COUNTIF(G30:G37,"Yes")</f>
        <v>0</v>
      </c>
      <c r="H38" s="401">
        <f>COUNTIF(H30:H37,"Yes")</f>
        <v>0</v>
      </c>
      <c r="I38" s="401">
        <f>COUNTIF(I30:I37,"Yes")</f>
        <v>0</v>
      </c>
      <c r="J38" s="401">
        <f>COUNTIF(J30:J37,"Yes")</f>
        <v>0</v>
      </c>
      <c r="K38" s="401">
        <f>COUNTIF(K30:K37,"Yes")</f>
        <v>0</v>
      </c>
      <c r="L38" s="401">
        <f>COUNTIF(L30:L37,"Yes")</f>
        <v>0</v>
      </c>
      <c r="M38" s="401">
        <f>COUNTIF(M30:M37,"Yes")</f>
        <v>0</v>
      </c>
      <c r="N38" s="401">
        <f>COUNTIF(N30:N37,"Yes")</f>
        <v>0</v>
      </c>
      <c r="O38" s="401">
        <f>COUNTIF(O30:O37,"Yes")</f>
        <v>0</v>
      </c>
      <c r="P38" s="401">
        <f>COUNTIF(P30:P37,"Yes")</f>
        <v>0</v>
      </c>
      <c r="Q38" s="401">
        <f>COUNTIF(Q30:Q37,"Yes")</f>
        <v>0</v>
      </c>
      <c r="R38" s="401">
        <f>COUNTIF(R30:R37,"Yes")</f>
        <v>0</v>
      </c>
      <c r="S38" s="401">
        <f>COUNTIF(S30:S37,"Yes")</f>
        <v>0</v>
      </c>
      <c r="T38" s="401">
        <f>COUNTIF(T30:T37,"Yes")</f>
        <v>0</v>
      </c>
      <c r="U38" s="401">
        <f>COUNTIF(U30:U37,"Yes")</f>
        <v>0</v>
      </c>
      <c r="V38" s="401">
        <f>COUNTIF(V30:V37,"Yes")</f>
        <v>0</v>
      </c>
      <c r="W38" s="402">
        <f>COUNTIF(W30:W37,"Yes")</f>
        <v>0</v>
      </c>
    </row>
    <row r="39" spans="1:23" ht="15" thickBot="1">
      <c r="A39" s="206"/>
      <c r="B39" s="206"/>
      <c r="C39" s="206"/>
      <c r="D39" s="205"/>
      <c r="E39" s="205"/>
      <c r="F39" s="205"/>
      <c r="G39" s="205"/>
      <c r="H39" s="205"/>
      <c r="I39" s="205"/>
      <c r="J39" s="205"/>
      <c r="K39" s="205"/>
      <c r="L39" s="205"/>
      <c r="M39" s="205"/>
      <c r="N39" s="205"/>
      <c r="O39" s="205"/>
      <c r="P39" s="205"/>
      <c r="Q39" s="205"/>
      <c r="R39" s="205"/>
      <c r="S39" s="205"/>
      <c r="T39" s="205"/>
      <c r="U39" s="205"/>
      <c r="V39" s="205"/>
      <c r="W39" s="205"/>
    </row>
    <row r="40" spans="1:23" ht="29.15" customHeight="1" thickBot="1">
      <c r="A40" s="527" t="s">
        <v>299</v>
      </c>
      <c r="B40" s="528"/>
      <c r="C40" s="528"/>
      <c r="D40" s="226">
        <f>D24</f>
        <v>0</v>
      </c>
      <c r="E40" s="227">
        <f>E24</f>
        <v>0</v>
      </c>
      <c r="F40" s="227">
        <f>F24</f>
        <v>0</v>
      </c>
      <c r="G40" s="227">
        <f>G24</f>
        <v>0</v>
      </c>
      <c r="H40" s="227">
        <f>H24</f>
        <v>0</v>
      </c>
      <c r="I40" s="227">
        <f>I24</f>
        <v>0</v>
      </c>
      <c r="J40" s="227">
        <f>J24</f>
        <v>0</v>
      </c>
      <c r="K40" s="227">
        <f>K24</f>
        <v>0</v>
      </c>
      <c r="L40" s="227">
        <f>L24</f>
        <v>0</v>
      </c>
      <c r="M40" s="227">
        <f>M24</f>
        <v>0</v>
      </c>
      <c r="N40" s="227">
        <f>N24</f>
        <v>0</v>
      </c>
      <c r="O40" s="227">
        <f>O24</f>
        <v>0</v>
      </c>
      <c r="P40" s="227">
        <f>P24</f>
        <v>0</v>
      </c>
      <c r="Q40" s="227">
        <f>Q24</f>
        <v>0</v>
      </c>
      <c r="R40" s="227">
        <f>R24</f>
        <v>0</v>
      </c>
      <c r="S40" s="227">
        <f>S24</f>
        <v>0</v>
      </c>
      <c r="T40" s="227">
        <f>T24</f>
        <v>0</v>
      </c>
      <c r="U40" s="227">
        <f>U24</f>
        <v>0</v>
      </c>
      <c r="V40" s="227">
        <f>V24</f>
        <v>0</v>
      </c>
      <c r="W40" s="228">
        <f>W24</f>
        <v>0</v>
      </c>
    </row>
    <row r="41" spans="1:23" ht="29.15" customHeight="1" thickBot="1">
      <c r="A41" s="527" t="s">
        <v>300</v>
      </c>
      <c r="B41" s="528"/>
      <c r="C41" s="528"/>
      <c r="D41" s="229">
        <f>D25</f>
        <v>0</v>
      </c>
      <c r="E41" s="230">
        <f>E25</f>
        <v>0</v>
      </c>
      <c r="F41" s="230">
        <f>F25</f>
        <v>0</v>
      </c>
      <c r="G41" s="230">
        <f>G25</f>
        <v>0</v>
      </c>
      <c r="H41" s="230">
        <f>H25</f>
        <v>0</v>
      </c>
      <c r="I41" s="230">
        <f>I25</f>
        <v>0</v>
      </c>
      <c r="J41" s="230">
        <f>J25</f>
        <v>0</v>
      </c>
      <c r="K41" s="230">
        <f>K25</f>
        <v>0</v>
      </c>
      <c r="L41" s="230">
        <f>L25</f>
        <v>0</v>
      </c>
      <c r="M41" s="230">
        <f>M25</f>
        <v>0</v>
      </c>
      <c r="N41" s="230">
        <f>N25</f>
        <v>0</v>
      </c>
      <c r="O41" s="230">
        <f>O25</f>
        <v>0</v>
      </c>
      <c r="P41" s="230">
        <f>P25</f>
        <v>0</v>
      </c>
      <c r="Q41" s="230">
        <f>Q25</f>
        <v>0</v>
      </c>
      <c r="R41" s="230">
        <f>R25</f>
        <v>0</v>
      </c>
      <c r="S41" s="230">
        <f>S25</f>
        <v>0</v>
      </c>
      <c r="T41" s="230">
        <f>T25</f>
        <v>0</v>
      </c>
      <c r="U41" s="230">
        <f>U25</f>
        <v>0</v>
      </c>
      <c r="V41" s="230">
        <f>V25</f>
        <v>0</v>
      </c>
      <c r="W41" s="231">
        <f>W25</f>
        <v>0</v>
      </c>
    </row>
    <row r="42" spans="1:24" ht="15" thickBot="1">
      <c r="A42" s="206"/>
      <c r="B42" s="206"/>
      <c r="C42" s="206"/>
      <c r="D42" s="205"/>
      <c r="E42" s="205"/>
      <c r="F42" s="205"/>
      <c r="G42" s="205"/>
      <c r="H42" s="205"/>
      <c r="I42" s="205"/>
      <c r="J42" s="205"/>
      <c r="K42" s="205"/>
      <c r="L42" s="205"/>
      <c r="M42" s="205"/>
      <c r="N42" s="205"/>
      <c r="O42" s="205"/>
      <c r="P42" s="205"/>
      <c r="Q42" s="205"/>
      <c r="R42" s="205"/>
      <c r="S42" s="205"/>
      <c r="T42" s="205"/>
      <c r="U42" s="205"/>
      <c r="V42" s="205"/>
      <c r="W42" s="205"/>
      <c r="X42" s="234" t="s">
        <v>175</v>
      </c>
    </row>
    <row r="43" spans="1:25" ht="29.15" customHeight="1" thickBot="1">
      <c r="A43" s="521" t="s">
        <v>310</v>
      </c>
      <c r="B43" s="522"/>
      <c r="C43" s="523"/>
      <c r="D43" s="403">
        <f>D38-D40</f>
        <v>0</v>
      </c>
      <c r="E43" s="403">
        <f>E38-E40</f>
        <v>0</v>
      </c>
      <c r="F43" s="403">
        <f>F38-F40</f>
        <v>0</v>
      </c>
      <c r="G43" s="403">
        <f>G38-G40</f>
        <v>0</v>
      </c>
      <c r="H43" s="403">
        <f>H38-H40</f>
        <v>0</v>
      </c>
      <c r="I43" s="403">
        <f>I38-I40</f>
        <v>0</v>
      </c>
      <c r="J43" s="403">
        <f>J38-J40</f>
        <v>0</v>
      </c>
      <c r="K43" s="403">
        <f>K38-K40</f>
        <v>0</v>
      </c>
      <c r="L43" s="403">
        <f>L38-L40</f>
        <v>0</v>
      </c>
      <c r="M43" s="403">
        <f>M38-M40</f>
        <v>0</v>
      </c>
      <c r="N43" s="403">
        <f>N38-N40</f>
        <v>0</v>
      </c>
      <c r="O43" s="403">
        <f>O38-O40</f>
        <v>0</v>
      </c>
      <c r="P43" s="403">
        <f>P38-P40</f>
        <v>0</v>
      </c>
      <c r="Q43" s="403">
        <f>Q38-Q40</f>
        <v>0</v>
      </c>
      <c r="R43" s="403">
        <f>R38-R40</f>
        <v>0</v>
      </c>
      <c r="S43" s="403">
        <f>S38-S40</f>
        <v>0</v>
      </c>
      <c r="T43" s="403">
        <f>T38-T40</f>
        <v>0</v>
      </c>
      <c r="U43" s="403">
        <f>U38-U40</f>
        <v>0</v>
      </c>
      <c r="V43" s="403">
        <f>V38-V40</f>
        <v>0</v>
      </c>
      <c r="W43" s="404">
        <f>W38-W40</f>
        <v>0</v>
      </c>
      <c r="X43" s="235">
        <f>SUM(D43:W43)</f>
        <v>0</v>
      </c>
      <c r="Y43" s="233"/>
    </row>
    <row r="44" spans="1:24" ht="29.15" customHeight="1" thickBot="1">
      <c r="A44" s="524" t="s">
        <v>311</v>
      </c>
      <c r="B44" s="525"/>
      <c r="C44" s="526"/>
      <c r="D44" s="405">
        <f>D38-D41</f>
        <v>0</v>
      </c>
      <c r="E44" s="405">
        <f>E38-E41</f>
        <v>0</v>
      </c>
      <c r="F44" s="405">
        <f>F38-F41</f>
        <v>0</v>
      </c>
      <c r="G44" s="405">
        <f>G38-G41</f>
        <v>0</v>
      </c>
      <c r="H44" s="405">
        <f>H38-H41</f>
        <v>0</v>
      </c>
      <c r="I44" s="405">
        <f>I38-I41</f>
        <v>0</v>
      </c>
      <c r="J44" s="405">
        <f>J38-J41</f>
        <v>0</v>
      </c>
      <c r="K44" s="405">
        <f>K38-K41</f>
        <v>0</v>
      </c>
      <c r="L44" s="405">
        <f>L38-L41</f>
        <v>0</v>
      </c>
      <c r="M44" s="405">
        <f>M38-M41</f>
        <v>0</v>
      </c>
      <c r="N44" s="405">
        <f>N38-N41</f>
        <v>0</v>
      </c>
      <c r="O44" s="405">
        <f>O38-O41</f>
        <v>0</v>
      </c>
      <c r="P44" s="405">
        <f>P38-P41</f>
        <v>0</v>
      </c>
      <c r="Q44" s="405">
        <f>Q38-Q41</f>
        <v>0</v>
      </c>
      <c r="R44" s="405">
        <f>R38-R41</f>
        <v>0</v>
      </c>
      <c r="S44" s="405">
        <f>S38-S41</f>
        <v>0</v>
      </c>
      <c r="T44" s="405">
        <f>T38-T41</f>
        <v>0</v>
      </c>
      <c r="U44" s="405">
        <f>U38-U41</f>
        <v>0</v>
      </c>
      <c r="V44" s="405">
        <f>V38-V41</f>
        <v>0</v>
      </c>
      <c r="W44" s="406">
        <f>W38-W41</f>
        <v>0</v>
      </c>
      <c r="X44" s="236">
        <f>SUM(D44:W44)</f>
        <v>0</v>
      </c>
    </row>
    <row r="45" spans="1:23" customHeight="1">
      <c r="A45" s="206"/>
      <c r="B45" s="206"/>
      <c r="C45" s="206"/>
      <c r="D45" s="205"/>
      <c r="E45" s="205"/>
      <c r="F45" s="205"/>
      <c r="G45" s="205"/>
      <c r="H45" s="205"/>
      <c r="I45" s="205"/>
      <c r="J45" s="205"/>
      <c r="K45" s="205"/>
      <c r="L45" s="205"/>
      <c r="M45" s="205"/>
      <c r="N45" s="205"/>
      <c r="O45" s="205"/>
      <c r="P45" s="205"/>
      <c r="Q45" s="205"/>
      <c r="R45" s="205"/>
      <c r="S45" s="205"/>
      <c r="T45" s="205"/>
      <c r="U45" s="205"/>
      <c r="V45" s="205"/>
      <c r="W45" s="205"/>
    </row>
    <row r="46" spans="1:23" ht="15" thickBot="1">
      <c r="A46" s="4" t="s">
        <v>66</v>
      </c>
      <c r="B46" s="2"/>
      <c r="C46" s="2"/>
      <c r="D46" s="2"/>
      <c r="E46" s="2"/>
      <c r="F46" s="2"/>
      <c r="G46" s="2"/>
      <c r="H46" s="2"/>
      <c r="I46" s="2"/>
      <c r="J46" s="2"/>
      <c r="K46" s="2"/>
      <c r="L46" s="2"/>
      <c r="M46" s="2"/>
      <c r="N46" s="2"/>
      <c r="O46" s="2"/>
      <c r="P46" s="2"/>
      <c r="Q46" s="2"/>
      <c r="R46" s="2"/>
      <c r="S46" s="2"/>
      <c r="T46" s="2"/>
      <c r="U46" s="2"/>
      <c r="V46" s="2"/>
      <c r="W46" s="2"/>
    </row>
    <row r="47" spans="1:23" ht="15" thickBot="1">
      <c r="A47" s="3"/>
      <c r="B47" s="6" t="s">
        <v>67</v>
      </c>
      <c r="C47" s="2"/>
      <c r="D47" s="2"/>
      <c r="E47" s="2"/>
      <c r="F47" s="2"/>
      <c r="G47" s="2"/>
      <c r="H47" s="2"/>
      <c r="I47" s="2"/>
      <c r="J47" s="2"/>
      <c r="K47" s="2"/>
      <c r="L47" s="2"/>
      <c r="M47" s="2"/>
      <c r="N47" s="2"/>
      <c r="O47" s="2"/>
      <c r="P47" s="2"/>
      <c r="Q47" s="2"/>
      <c r="R47" s="2"/>
      <c r="S47" s="2"/>
      <c r="T47" s="2"/>
      <c r="U47" s="2"/>
      <c r="V47" s="2"/>
      <c r="W47" s="2"/>
    </row>
    <row r="48" spans="1:23" ht="15" thickBot="1">
      <c r="A48" s="112"/>
      <c r="B48" s="6" t="s">
        <v>68</v>
      </c>
      <c r="C48" s="2"/>
      <c r="D48" s="2"/>
      <c r="E48" s="2"/>
      <c r="F48" s="2"/>
      <c r="G48" s="2"/>
      <c r="H48" s="2"/>
      <c r="I48" s="2"/>
      <c r="J48" s="2"/>
      <c r="K48" s="2"/>
      <c r="L48" s="2"/>
      <c r="M48" s="2"/>
      <c r="N48" s="2"/>
      <c r="O48" s="2"/>
      <c r="P48" s="2"/>
      <c r="Q48" s="2"/>
      <c r="R48" s="2"/>
      <c r="S48" s="2"/>
      <c r="T48" s="2"/>
      <c r="U48" s="2"/>
      <c r="V48" s="2"/>
      <c r="W48" s="2"/>
    </row>
    <row r="49" spans="1:23" ht="15" thickBot="1">
      <c r="A49" s="153"/>
      <c r="B49" s="6" t="s">
        <v>70</v>
      </c>
      <c r="C49" s="2"/>
      <c r="D49" s="2"/>
      <c r="E49" s="2"/>
      <c r="F49" s="2"/>
      <c r="G49" s="2"/>
      <c r="H49" s="2"/>
      <c r="I49" s="2"/>
      <c r="J49" s="2"/>
      <c r="K49" s="2"/>
      <c r="L49" s="2"/>
      <c r="M49" s="2"/>
      <c r="N49" s="2"/>
      <c r="O49" s="2"/>
      <c r="P49" s="2"/>
      <c r="Q49" s="2"/>
      <c r="R49" s="2"/>
      <c r="S49" s="2"/>
      <c r="T49" s="2"/>
      <c r="U49" s="2"/>
      <c r="V49" s="2"/>
      <c r="W49" s="2"/>
    </row>
    <row r="50" spans="1:23">
      <c r="A50" s="2"/>
      <c r="B50" s="2"/>
      <c r="C50" s="2"/>
      <c r="D50" s="2"/>
      <c r="E50" s="2"/>
      <c r="F50" s="2"/>
      <c r="G50" s="2"/>
      <c r="H50" s="2"/>
      <c r="I50" s="2"/>
      <c r="J50" s="2"/>
      <c r="K50" s="2"/>
      <c r="L50" s="2"/>
      <c r="M50" s="2"/>
      <c r="N50" s="2"/>
      <c r="O50" s="2"/>
      <c r="P50" s="2"/>
      <c r="Q50" s="2"/>
      <c r="R50" s="2"/>
      <c r="S50" s="2"/>
      <c r="T50" s="2"/>
      <c r="U50" s="2"/>
      <c r="V50" s="2"/>
      <c r="W50" s="2"/>
    </row>
    <row r="51" spans="1:23">
      <c r="A51" s="2"/>
      <c r="B51" s="2"/>
      <c r="C51" s="2"/>
      <c r="D51" s="2"/>
      <c r="E51" s="2"/>
      <c r="F51" s="2"/>
      <c r="G51" s="2"/>
      <c r="H51" s="2"/>
      <c r="I51" s="2"/>
      <c r="J51" s="2"/>
      <c r="K51" s="2"/>
      <c r="L51" s="2"/>
      <c r="M51" s="2"/>
      <c r="N51" s="2"/>
      <c r="O51" s="2"/>
      <c r="P51" s="2"/>
      <c r="Q51" s="2"/>
      <c r="R51" s="2"/>
      <c r="S51" s="2"/>
      <c r="T51" s="2"/>
      <c r="U51" s="2"/>
      <c r="V51" s="2"/>
      <c r="W51" s="2"/>
    </row>
    <row r="52" spans="1:23">
      <c r="A52" s="2"/>
      <c r="B52" s="2"/>
      <c r="C52" s="2"/>
      <c r="D52" s="2"/>
      <c r="E52" s="2"/>
      <c r="F52" s="2"/>
      <c r="G52" s="2"/>
      <c r="H52" s="2"/>
      <c r="I52" s="2"/>
      <c r="J52" s="2"/>
      <c r="K52" s="2"/>
      <c r="L52" s="2"/>
      <c r="M52" s="2"/>
      <c r="N52" s="2"/>
      <c r="O52" s="2"/>
      <c r="P52" s="2"/>
      <c r="Q52" s="2"/>
      <c r="R52" s="2"/>
      <c r="S52" s="2"/>
      <c r="T52" s="2"/>
      <c r="U52" s="2"/>
      <c r="V52" s="2"/>
      <c r="W52" s="2"/>
    </row>
    <row r="53" spans="1:23">
      <c r="A53" s="2"/>
      <c r="B53" s="2"/>
      <c r="C53" s="2"/>
      <c r="D53" s="2"/>
      <c r="E53" s="2"/>
      <c r="F53" s="2"/>
      <c r="G53" s="2"/>
      <c r="H53" s="2"/>
      <c r="I53" s="2"/>
      <c r="J53" s="2"/>
      <c r="K53" s="2"/>
      <c r="L53" s="2"/>
      <c r="M53" s="2"/>
      <c r="N53" s="2"/>
      <c r="O53" s="2"/>
      <c r="P53" s="2"/>
      <c r="Q53" s="2"/>
      <c r="R53" s="2"/>
      <c r="S53" s="2"/>
      <c r="T53" s="2"/>
      <c r="U53" s="2"/>
      <c r="V53" s="2"/>
      <c r="W53" s="2"/>
    </row>
    <row r="54" spans="1:23">
      <c r="A54" s="2"/>
      <c r="B54" s="2"/>
      <c r="C54" s="2"/>
      <c r="D54" s="2"/>
      <c r="E54" s="2"/>
      <c r="F54" s="2"/>
      <c r="G54" s="2"/>
      <c r="H54" s="2"/>
      <c r="I54" s="2"/>
      <c r="J54" s="2"/>
      <c r="K54" s="2"/>
      <c r="L54" s="2"/>
      <c r="M54" s="2"/>
      <c r="N54" s="2"/>
      <c r="O54" s="2"/>
      <c r="P54" s="2"/>
      <c r="Q54" s="2"/>
      <c r="R54" s="2"/>
      <c r="S54" s="2"/>
      <c r="T54" s="2"/>
      <c r="U54" s="2"/>
      <c r="V54" s="2"/>
      <c r="W54" s="2"/>
    </row>
    <row r="55" spans="1:23">
      <c r="A55" s="2"/>
      <c r="B55" s="2"/>
      <c r="C55" s="2"/>
      <c r="D55" s="2"/>
      <c r="E55" s="2"/>
      <c r="F55" s="2"/>
      <c r="G55" s="2"/>
      <c r="H55" s="2"/>
      <c r="I55" s="2"/>
      <c r="J55" s="2"/>
      <c r="K55" s="2"/>
      <c r="L55" s="2"/>
      <c r="M55" s="2"/>
      <c r="N55" s="2"/>
      <c r="O55" s="2"/>
      <c r="P55" s="2"/>
      <c r="Q55" s="2"/>
      <c r="R55" s="2"/>
      <c r="S55" s="2"/>
      <c r="T55" s="2"/>
      <c r="U55" s="2"/>
      <c r="V55" s="2"/>
      <c r="W55" s="2"/>
    </row>
    <row r="56" spans="1:23">
      <c r="A56" s="2"/>
      <c r="B56" s="2"/>
      <c r="C56" s="2"/>
      <c r="D56" s="2"/>
      <c r="E56" s="2"/>
      <c r="F56" s="2"/>
      <c r="G56" s="2"/>
      <c r="H56" s="2"/>
      <c r="I56" s="2"/>
      <c r="J56" s="2"/>
      <c r="K56" s="2"/>
      <c r="L56" s="2"/>
      <c r="M56" s="2"/>
      <c r="N56" s="2"/>
      <c r="O56" s="2"/>
      <c r="P56" s="2"/>
      <c r="Q56" s="2"/>
      <c r="R56" s="2"/>
      <c r="S56" s="2"/>
      <c r="T56" s="2"/>
      <c r="U56" s="2"/>
      <c r="V56" s="2"/>
      <c r="W56" s="2"/>
    </row>
    <row r="57" spans="1:23">
      <c r="A57" s="2"/>
      <c r="B57" s="2"/>
      <c r="C57" s="2"/>
      <c r="D57" s="2"/>
      <c r="E57" s="2"/>
      <c r="F57" s="2"/>
      <c r="G57" s="2"/>
      <c r="H57" s="2"/>
      <c r="I57" s="2"/>
      <c r="J57" s="2"/>
      <c r="K57" s="2"/>
      <c r="L57" s="2"/>
      <c r="M57" s="2"/>
      <c r="N57" s="2"/>
      <c r="O57" s="2"/>
      <c r="P57" s="2"/>
      <c r="Q57" s="2"/>
      <c r="R57" s="2"/>
      <c r="S57" s="2"/>
      <c r="T57" s="2"/>
      <c r="U57" s="2"/>
      <c r="V57" s="2"/>
      <c r="W57" s="2"/>
    </row>
    <row r="58" spans="1:23">
      <c r="A58" s="2"/>
      <c r="B58" s="2"/>
      <c r="C58" s="2"/>
      <c r="D58" s="2"/>
      <c r="E58" s="2"/>
      <c r="F58" s="2"/>
      <c r="G58" s="2"/>
      <c r="H58" s="2"/>
      <c r="I58" s="2"/>
      <c r="J58" s="2"/>
      <c r="K58" s="2"/>
      <c r="L58" s="2"/>
      <c r="M58" s="2"/>
      <c r="N58" s="2"/>
      <c r="O58" s="2"/>
      <c r="P58" s="2"/>
      <c r="Q58" s="2"/>
      <c r="R58" s="2"/>
      <c r="S58" s="2"/>
      <c r="T58" s="2"/>
      <c r="U58" s="2"/>
      <c r="V58" s="2"/>
      <c r="W58" s="2"/>
    </row>
    <row r="59" spans="1:23">
      <c r="A59" s="2"/>
      <c r="B59" s="2"/>
      <c r="C59" s="2"/>
      <c r="D59" s="2"/>
      <c r="E59" s="2"/>
      <c r="F59" s="2"/>
      <c r="G59" s="2"/>
      <c r="H59" s="2"/>
      <c r="I59" s="2"/>
      <c r="J59" s="2"/>
      <c r="K59" s="2"/>
      <c r="L59" s="2"/>
      <c r="M59" s="2"/>
      <c r="N59" s="2"/>
      <c r="O59" s="2"/>
      <c r="P59" s="2"/>
      <c r="Q59" s="2"/>
      <c r="R59" s="2"/>
      <c r="S59" s="2"/>
      <c r="T59" s="2"/>
      <c r="U59" s="2"/>
      <c r="V59" s="2"/>
      <c r="W59" s="2"/>
    </row>
    <row r="60" spans="1:23">
      <c r="A60" s="2"/>
      <c r="B60" s="2"/>
      <c r="C60" s="2"/>
      <c r="D60" s="2"/>
      <c r="E60" s="2"/>
      <c r="F60" s="2"/>
      <c r="G60" s="2"/>
      <c r="H60" s="2"/>
      <c r="I60" s="2"/>
      <c r="J60" s="2"/>
      <c r="K60" s="2"/>
      <c r="L60" s="2"/>
      <c r="M60" s="2"/>
      <c r="N60" s="2"/>
      <c r="O60" s="2"/>
      <c r="P60" s="2"/>
      <c r="Q60" s="2"/>
      <c r="R60" s="2"/>
      <c r="S60" s="2"/>
      <c r="T60" s="2"/>
      <c r="U60" s="2"/>
      <c r="V60" s="2"/>
      <c r="W60" s="2"/>
    </row>
    <row r="61" spans="1:23">
      <c r="A61" s="2"/>
      <c r="B61" s="2"/>
      <c r="C61" s="2"/>
      <c r="D61" s="2"/>
      <c r="E61" s="2"/>
      <c r="F61" s="2"/>
      <c r="G61" s="2"/>
      <c r="H61" s="2"/>
      <c r="I61" s="2"/>
      <c r="J61" s="2"/>
      <c r="K61" s="2"/>
      <c r="L61" s="2"/>
      <c r="M61" s="2"/>
      <c r="N61" s="2"/>
      <c r="O61" s="2"/>
      <c r="P61" s="2"/>
      <c r="Q61" s="2"/>
      <c r="R61" s="2"/>
      <c r="S61" s="2"/>
      <c r="T61" s="2"/>
      <c r="U61" s="2"/>
      <c r="V61" s="2"/>
      <c r="W61" s="2"/>
    </row>
    <row r="62" spans="1:23">
      <c r="A62" s="2"/>
      <c r="B62" s="2"/>
      <c r="C62" s="2"/>
      <c r="D62" s="2"/>
      <c r="E62" s="2"/>
      <c r="F62" s="2"/>
      <c r="G62" s="2"/>
      <c r="H62" s="2"/>
      <c r="I62" s="2"/>
      <c r="J62" s="2"/>
      <c r="K62" s="2"/>
      <c r="L62" s="2"/>
      <c r="M62" s="2"/>
      <c r="N62" s="2"/>
      <c r="O62" s="2"/>
      <c r="P62" s="2"/>
      <c r="Q62" s="2"/>
      <c r="R62" s="2"/>
      <c r="S62" s="2"/>
      <c r="T62" s="2"/>
      <c r="U62" s="2"/>
      <c r="V62" s="2"/>
      <c r="W62" s="2"/>
    </row>
    <row r="63" spans="1:23">
      <c r="A63" s="2"/>
      <c r="B63" s="2"/>
      <c r="C63" s="2"/>
      <c r="D63" s="2"/>
      <c r="E63" s="2"/>
      <c r="F63" s="2"/>
      <c r="G63" s="2"/>
      <c r="H63" s="2"/>
      <c r="I63" s="2"/>
      <c r="J63" s="2"/>
      <c r="K63" s="2"/>
      <c r="L63" s="2"/>
      <c r="M63" s="2"/>
      <c r="N63" s="2"/>
      <c r="O63" s="2"/>
      <c r="P63" s="2"/>
      <c r="Q63" s="2"/>
      <c r="R63" s="2"/>
      <c r="S63" s="2"/>
      <c r="T63" s="2"/>
      <c r="U63" s="2"/>
      <c r="V63" s="2"/>
      <c r="W63" s="2"/>
    </row>
    <row r="64" spans="1:23">
      <c r="A64" s="2"/>
      <c r="B64" s="2"/>
      <c r="C64" s="2"/>
      <c r="D64" s="2"/>
      <c r="E64" s="2"/>
      <c r="F64" s="2"/>
      <c r="G64" s="2"/>
      <c r="H64" s="2"/>
      <c r="I64" s="2"/>
      <c r="J64" s="2"/>
      <c r="K64" s="2"/>
      <c r="L64" s="2"/>
      <c r="M64" s="2"/>
      <c r="N64" s="2"/>
      <c r="O64" s="2"/>
      <c r="P64" s="2"/>
      <c r="Q64" s="2"/>
      <c r="R64" s="2"/>
      <c r="S64" s="2"/>
      <c r="T64" s="2"/>
      <c r="U64" s="2"/>
      <c r="V64" s="2"/>
      <c r="W64" s="2"/>
    </row>
    <row r="65" spans="1:23">
      <c r="A65" s="2"/>
      <c r="B65" s="2"/>
      <c r="C65" s="2"/>
      <c r="D65" s="2"/>
      <c r="E65" s="2"/>
      <c r="F65" s="2"/>
      <c r="G65" s="2"/>
      <c r="H65" s="2"/>
      <c r="I65" s="2"/>
      <c r="J65" s="2"/>
      <c r="K65" s="2"/>
      <c r="L65" s="2"/>
      <c r="M65" s="2"/>
      <c r="N65" s="2"/>
      <c r="O65" s="2"/>
      <c r="P65" s="2"/>
      <c r="Q65" s="2"/>
      <c r="R65" s="2"/>
      <c r="S65" s="2"/>
      <c r="T65" s="2"/>
      <c r="U65" s="2"/>
      <c r="V65" s="2"/>
      <c r="W65" s="2"/>
    </row>
    <row r="66" spans="1:23">
      <c r="A66" s="2"/>
      <c r="B66" s="2"/>
      <c r="C66" s="2"/>
      <c r="D66" s="2"/>
      <c r="E66" s="2"/>
      <c r="F66" s="2"/>
      <c r="G66" s="2"/>
      <c r="H66" s="2"/>
      <c r="I66" s="2"/>
      <c r="J66" s="2"/>
      <c r="K66" s="2"/>
      <c r="L66" s="2"/>
      <c r="M66" s="2"/>
      <c r="N66" s="2"/>
      <c r="O66" s="2"/>
      <c r="P66" s="2"/>
      <c r="Q66" s="2"/>
      <c r="R66" s="2"/>
      <c r="S66" s="2"/>
      <c r="T66" s="2"/>
      <c r="U66" s="2"/>
      <c r="V66" s="2"/>
      <c r="W66" s="2"/>
    </row>
    <row r="67" spans="1:23">
      <c r="A67" s="2"/>
      <c r="B67" s="2"/>
      <c r="C67" s="2"/>
      <c r="D67" s="2"/>
      <c r="E67" s="2"/>
      <c r="F67" s="2"/>
      <c r="G67" s="2"/>
      <c r="H67" s="2"/>
      <c r="I67" s="2"/>
      <c r="J67" s="2"/>
      <c r="K67" s="2"/>
      <c r="L67" s="2"/>
      <c r="M67" s="2"/>
      <c r="N67" s="2"/>
      <c r="O67" s="2"/>
      <c r="P67" s="2"/>
      <c r="Q67" s="2"/>
      <c r="R67" s="2"/>
      <c r="S67" s="2"/>
      <c r="T67" s="2"/>
      <c r="U67" s="2"/>
      <c r="V67" s="2"/>
      <c r="W67" s="2"/>
    </row>
    <row r="68" spans="1:23">
      <c r="A68" s="2"/>
      <c r="B68" s="2"/>
      <c r="C68" s="2"/>
      <c r="D68" s="2"/>
      <c r="E68" s="2"/>
      <c r="F68" s="2"/>
      <c r="G68" s="2"/>
      <c r="H68" s="2"/>
      <c r="I68" s="2"/>
      <c r="J68" s="2"/>
      <c r="K68" s="2"/>
      <c r="L68" s="2"/>
      <c r="M68" s="2"/>
      <c r="N68" s="2"/>
      <c r="O68" s="2"/>
      <c r="P68" s="2"/>
      <c r="Q68" s="2"/>
      <c r="R68" s="2"/>
      <c r="S68" s="2"/>
      <c r="T68" s="2"/>
      <c r="U68" s="2"/>
      <c r="V68" s="2"/>
      <c r="W68" s="2"/>
    </row>
    <row r="69" spans="1:23">
      <c r="A69" s="2"/>
      <c r="B69" s="2"/>
      <c r="C69" s="2"/>
      <c r="D69" s="2"/>
      <c r="E69" s="2"/>
      <c r="F69" s="2"/>
      <c r="G69" s="2"/>
      <c r="H69" s="2"/>
      <c r="I69" s="2"/>
      <c r="J69" s="2"/>
      <c r="K69" s="2"/>
      <c r="L69" s="2"/>
      <c r="M69" s="2"/>
      <c r="N69" s="2"/>
      <c r="O69" s="2"/>
      <c r="P69" s="2"/>
      <c r="Q69" s="2"/>
      <c r="R69" s="2"/>
      <c r="S69" s="2"/>
      <c r="T69" s="2"/>
      <c r="U69" s="2"/>
      <c r="V69" s="2"/>
      <c r="W69" s="2"/>
    </row>
  </sheetData>
  <sheetProtection algorithmName="SHA-512" hashValue="XrDMEdI49YZkb27XWYkGw1BJ3O/iYwfAZicjxrmcPPiBeA6SOjWd+w1ulkYTRK0EhrhAiZMA9FmMH9PzmI2v4g==" saltValue="nEx58t7yFvaIcDH7qKXvwg==" spinCount="100000" sheet="1" selectLockedCells="1"/>
  <mergeCells count="56">
    <mergeCell ref="P3:S3"/>
    <mergeCell ref="T3:W3"/>
    <mergeCell ref="J4:J6"/>
    <mergeCell ref="L4:L6"/>
    <mergeCell ref="S4:S6"/>
    <mergeCell ref="W4:W6"/>
    <mergeCell ref="U4:U6"/>
    <mergeCell ref="V4:V6"/>
    <mergeCell ref="T4:T6"/>
    <mergeCell ref="P4:P6"/>
    <mergeCell ref="Q4:Q6"/>
    <mergeCell ref="R4:R6"/>
    <mergeCell ref="H3:K3"/>
    <mergeCell ref="L3:O3"/>
    <mergeCell ref="K4:K6"/>
    <mergeCell ref="O4:O6"/>
    <mergeCell ref="A3:C8"/>
    <mergeCell ref="A24:C24"/>
    <mergeCell ref="M4:M6"/>
    <mergeCell ref="N4:N6"/>
    <mergeCell ref="A9:C9"/>
    <mergeCell ref="A11:C11"/>
    <mergeCell ref="A17:C17"/>
    <mergeCell ref="E4:E6"/>
    <mergeCell ref="F4:F6"/>
    <mergeCell ref="H4:H6"/>
    <mergeCell ref="I4:I6"/>
    <mergeCell ref="D4:D6"/>
    <mergeCell ref="D3:G3"/>
    <mergeCell ref="G4:G6"/>
    <mergeCell ref="A25:C25"/>
    <mergeCell ref="A26:W26"/>
    <mergeCell ref="A18:W18"/>
    <mergeCell ref="A22:C22"/>
    <mergeCell ref="A10:C10"/>
    <mergeCell ref="A12:C12"/>
    <mergeCell ref="A14:C14"/>
    <mergeCell ref="A16:C16"/>
    <mergeCell ref="A13:C13"/>
    <mergeCell ref="A15:C15"/>
    <mergeCell ref="A19:C19"/>
    <mergeCell ref="A20:C20"/>
    <mergeCell ref="A21:C21"/>
    <mergeCell ref="A23:C23"/>
    <mergeCell ref="P28:S28"/>
    <mergeCell ref="T28:W28"/>
    <mergeCell ref="A27:W27"/>
    <mergeCell ref="A43:C43"/>
    <mergeCell ref="A44:C44"/>
    <mergeCell ref="A41:C41"/>
    <mergeCell ref="A40:C40"/>
    <mergeCell ref="A38:C38"/>
    <mergeCell ref="A28:C28"/>
    <mergeCell ref="D28:G28"/>
    <mergeCell ref="H28:K28"/>
    <mergeCell ref="L28:O28"/>
  </mergeCells>
  <dataValidations count="2">
    <dataValidation type="list" allowBlank="1" showInputMessage="1" showErrorMessage="1" sqref="D30:W37">
      <formula1>$AB$29</formula1>
    </dataValidation>
    <dataValidation type="list" allowBlank="1" showInputMessage="1" showErrorMessage="1" sqref="B30:B37">
      <formula1>$AB$30:$AB$33</formula1>
    </dataValidation>
  </dataValidations>
  <pageMargins left="0.7" right="0.7" top="0.75" bottom="0.75" header="0.3" footer="0.3"/>
  <headerFooter scaleWithDoc="1" alignWithMargins="0" differentFirst="0" differentOddEven="0"/>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R126"/>
  <sheetViews>
    <sheetView view="normal" tabSelected="1" workbookViewId="0">
      <selection pane="topLeft" activeCell="B41" sqref="B41"/>
    </sheetView>
  </sheetViews>
  <sheetFormatPr defaultRowHeight="14.5"/>
  <cols>
    <col min="1" max="1" width="32.7109375" customWidth="1"/>
    <col min="2" max="2" width="23.5703125" customWidth="1"/>
    <col min="3" max="3" width="6.5703125" customWidth="1"/>
    <col min="4" max="4" width="18.5703125" customWidth="1"/>
    <col min="5" max="5" width="6.5703125" customWidth="1"/>
    <col min="6" max="6" width="32.7109375" customWidth="1"/>
    <col min="7" max="7" width="23.5703125" customWidth="1"/>
    <col min="8" max="8" width="6.5703125" customWidth="1"/>
    <col min="9" max="9" width="18.5703125" customWidth="1"/>
  </cols>
  <sheetData>
    <row r="1" spans="1:18" ht="18">
      <c r="A1" s="36" t="s">
        <v>312</v>
      </c>
      <c r="B1" s="2"/>
      <c r="C1" s="2"/>
      <c r="D1" s="2"/>
      <c r="E1" s="2"/>
      <c r="F1" s="2"/>
      <c r="G1" s="2"/>
      <c r="H1" s="2"/>
      <c r="I1" s="2"/>
      <c r="J1" s="2"/>
      <c r="K1" s="2"/>
      <c r="L1" s="2"/>
      <c r="M1" s="2"/>
      <c r="N1" s="2"/>
      <c r="O1" s="2"/>
      <c r="P1" s="2"/>
      <c r="Q1" s="2"/>
      <c r="R1" s="2"/>
    </row>
    <row r="2" spans="1:18">
      <c r="A2" s="2"/>
      <c r="B2" s="2"/>
      <c r="C2" s="2"/>
      <c r="D2" s="2"/>
      <c r="E2" s="2"/>
      <c r="F2" s="2"/>
      <c r="G2" s="2"/>
      <c r="H2" s="2"/>
      <c r="I2" s="2"/>
      <c r="J2" s="2"/>
      <c r="K2" s="2"/>
      <c r="L2" s="2"/>
      <c r="M2" s="2"/>
      <c r="N2" s="2"/>
      <c r="O2" s="2"/>
      <c r="P2" s="2"/>
      <c r="Q2" s="2"/>
      <c r="R2" s="2"/>
    </row>
    <row r="3" spans="1:18" ht="15.5">
      <c r="A3" s="61" t="s">
        <v>313</v>
      </c>
      <c r="B3" s="62" t="s">
        <v>314</v>
      </c>
      <c r="C3" s="2"/>
      <c r="D3" s="2"/>
      <c r="E3" s="2"/>
      <c r="F3" s="61" t="s">
        <v>315</v>
      </c>
      <c r="G3" s="62" t="s">
        <v>314</v>
      </c>
      <c r="H3" s="2"/>
      <c r="I3" s="2"/>
      <c r="J3" s="2"/>
      <c r="K3" s="2"/>
      <c r="L3" s="2"/>
      <c r="M3" s="2"/>
      <c r="N3" s="2"/>
      <c r="O3" s="2"/>
      <c r="P3" s="2"/>
      <c r="Q3" s="2"/>
      <c r="R3" s="2"/>
    </row>
    <row r="4" spans="1:18" ht="29.5" customHeight="1">
      <c r="A4" s="34" t="s">
        <v>316</v>
      </c>
      <c r="B4" s="193">
        <f>'Income 38w'!I19</f>
        <v>0</v>
      </c>
      <c r="C4" s="2"/>
      <c r="D4" s="2"/>
      <c r="E4" s="2"/>
      <c r="F4" s="34" t="s">
        <v>316</v>
      </c>
      <c r="G4" s="193">
        <f>'Income 50+w'!I19</f>
        <v>0</v>
      </c>
      <c r="H4" s="2"/>
      <c r="I4" s="2"/>
      <c r="J4" s="2"/>
      <c r="K4" s="2"/>
      <c r="L4" s="2"/>
      <c r="M4" s="2"/>
      <c r="N4" s="2"/>
      <c r="O4" s="2"/>
      <c r="P4" s="2"/>
      <c r="Q4" s="2"/>
      <c r="R4" s="2"/>
    </row>
    <row r="5" spans="1:18">
      <c r="A5" s="2" t="s">
        <v>113</v>
      </c>
      <c r="B5" s="193">
        <f>'Income 38w'!I34</f>
        <v>0</v>
      </c>
      <c r="C5" s="2"/>
      <c r="D5" s="24"/>
      <c r="E5" s="2"/>
      <c r="F5" s="2" t="s">
        <v>113</v>
      </c>
      <c r="G5" s="193">
        <f>'Income 50+w'!M34</f>
        <v>0</v>
      </c>
      <c r="H5" s="2"/>
      <c r="I5" s="2"/>
      <c r="J5" s="2"/>
      <c r="K5" s="2"/>
      <c r="L5" s="2"/>
      <c r="M5" s="2"/>
      <c r="N5" s="2"/>
      <c r="O5" s="2"/>
      <c r="P5" s="2"/>
      <c r="Q5" s="2"/>
      <c r="R5" s="2"/>
    </row>
    <row r="6" spans="1:18">
      <c r="A6" s="2" t="s">
        <v>125</v>
      </c>
      <c r="B6" s="193">
        <f>'Income 38w'!I45</f>
        <v>0</v>
      </c>
      <c r="C6" s="2"/>
      <c r="D6" s="24"/>
      <c r="E6" s="2"/>
      <c r="F6" s="2" t="s">
        <v>125</v>
      </c>
      <c r="G6" s="193">
        <f>'Income 50+w'!M45</f>
        <v>0</v>
      </c>
      <c r="H6" s="2"/>
      <c r="I6" s="2"/>
      <c r="J6" s="2"/>
      <c r="K6" s="2"/>
      <c r="L6" s="2"/>
      <c r="M6" s="2"/>
      <c r="N6" s="2"/>
      <c r="O6" s="2"/>
      <c r="P6" s="2"/>
      <c r="Q6" s="2"/>
      <c r="R6" s="2"/>
    </row>
    <row r="7" spans="1:18">
      <c r="A7" s="2" t="s">
        <v>134</v>
      </c>
      <c r="B7" s="193">
        <f>'Income 38w'!I54</f>
        <v>0</v>
      </c>
      <c r="C7" s="2"/>
      <c r="D7" s="24"/>
      <c r="E7" s="2"/>
      <c r="F7" s="2" t="s">
        <v>134</v>
      </c>
      <c r="G7" s="193">
        <f>'Income 50+w'!M54</f>
        <v>0</v>
      </c>
      <c r="H7" s="2"/>
      <c r="I7" s="2"/>
      <c r="J7" s="2"/>
      <c r="K7" s="2"/>
      <c r="L7" s="2"/>
      <c r="M7" s="2"/>
      <c r="N7" s="2"/>
      <c r="O7" s="2"/>
      <c r="P7" s="2"/>
      <c r="Q7" s="2"/>
      <c r="R7" s="2"/>
    </row>
    <row r="8" spans="1:18">
      <c r="A8" s="2" t="s">
        <v>110</v>
      </c>
      <c r="B8" s="193">
        <f>'Income 38w'!K23</f>
        <v>0</v>
      </c>
      <c r="C8" s="2"/>
      <c r="D8" s="2"/>
      <c r="E8" s="2"/>
      <c r="F8" s="2" t="s">
        <v>110</v>
      </c>
      <c r="G8" s="193">
        <f>'Income 50+w'!K23</f>
        <v>0</v>
      </c>
      <c r="H8" s="2"/>
      <c r="I8" s="2"/>
      <c r="J8" s="2"/>
      <c r="K8" s="2"/>
      <c r="L8" s="2"/>
      <c r="M8" s="2"/>
      <c r="N8" s="2"/>
      <c r="O8" s="2"/>
      <c r="P8" s="2"/>
      <c r="Q8" s="2"/>
      <c r="R8" s="2"/>
    </row>
    <row r="9" spans="1:18">
      <c r="A9" s="2" t="s">
        <v>145</v>
      </c>
      <c r="B9" s="193">
        <f>'Income 38w'!B59</f>
        <v>0</v>
      </c>
      <c r="C9" s="2"/>
      <c r="D9" s="2"/>
      <c r="E9" s="2"/>
      <c r="F9" s="2" t="s">
        <v>145</v>
      </c>
      <c r="G9" s="193">
        <f>'Income 50+w'!B59</f>
        <v>0</v>
      </c>
      <c r="H9" s="2"/>
      <c r="I9" s="2"/>
      <c r="J9" s="2"/>
      <c r="K9" s="2"/>
      <c r="L9" s="2"/>
      <c r="M9" s="2"/>
      <c r="N9" s="2"/>
      <c r="O9" s="2"/>
      <c r="P9" s="2"/>
      <c r="Q9" s="2"/>
      <c r="R9" s="2"/>
    </row>
    <row r="10" spans="1:18">
      <c r="A10" s="2" t="s">
        <v>146</v>
      </c>
      <c r="B10" s="193">
        <f>'Income 38w'!B60</f>
        <v>0</v>
      </c>
      <c r="C10" s="2"/>
      <c r="D10" s="2"/>
      <c r="E10" s="2"/>
      <c r="F10" s="2" t="s">
        <v>146</v>
      </c>
      <c r="G10" s="193">
        <f>'Income 50+w'!B60</f>
        <v>0</v>
      </c>
      <c r="H10" s="2"/>
      <c r="I10" s="2"/>
      <c r="J10" s="2"/>
      <c r="K10" s="2"/>
      <c r="L10" s="2"/>
      <c r="M10" s="2"/>
      <c r="N10" s="2"/>
      <c r="O10" s="2"/>
      <c r="P10" s="2"/>
      <c r="Q10" s="2"/>
      <c r="R10" s="2"/>
    </row>
    <row r="11" spans="1:18">
      <c r="A11" s="2" t="s">
        <v>148</v>
      </c>
      <c r="B11" s="193">
        <f>'Income 38w'!B61</f>
        <v>0</v>
      </c>
      <c r="C11" s="2"/>
      <c r="D11" s="2"/>
      <c r="E11" s="2"/>
      <c r="F11" s="2" t="s">
        <v>148</v>
      </c>
      <c r="G11" s="193">
        <f>'Income 50+w'!B61</f>
        <v>0</v>
      </c>
      <c r="H11" s="2"/>
      <c r="I11" s="2"/>
      <c r="J11" s="2"/>
      <c r="K11" s="2"/>
      <c r="L11" s="2"/>
      <c r="M11" s="2"/>
      <c r="N11" s="2"/>
      <c r="O11" s="2"/>
      <c r="P11" s="2"/>
      <c r="Q11" s="2"/>
      <c r="R11" s="2"/>
    </row>
    <row r="12" spans="1:18">
      <c r="A12" s="2" t="s">
        <v>149</v>
      </c>
      <c r="B12" s="194">
        <f>'Income 38w'!B62</f>
        <v>0</v>
      </c>
      <c r="C12" s="2"/>
      <c r="D12" s="24"/>
      <c r="E12" s="2"/>
      <c r="F12" s="2" t="s">
        <v>149</v>
      </c>
      <c r="G12" s="194">
        <f>'Income 50+w'!B62</f>
        <v>0</v>
      </c>
      <c r="H12" s="2"/>
      <c r="I12" s="2"/>
      <c r="J12" s="2"/>
      <c r="K12" s="2"/>
      <c r="L12" s="2"/>
      <c r="M12" s="2"/>
      <c r="N12" s="2"/>
      <c r="O12" s="2"/>
      <c r="P12" s="2"/>
      <c r="Q12" s="2"/>
      <c r="R12" s="2"/>
    </row>
    <row r="13" spans="1:18">
      <c r="A13" s="2"/>
      <c r="B13" s="2"/>
      <c r="C13" s="2"/>
      <c r="D13" s="195">
        <f>SUM(B4:B12)</f>
        <v>0</v>
      </c>
      <c r="E13" s="2"/>
      <c r="F13" s="2"/>
      <c r="G13" s="2"/>
      <c r="H13" s="2"/>
      <c r="I13" s="195">
        <f>SUM(G4:G12)</f>
        <v>0</v>
      </c>
      <c r="J13" s="2"/>
      <c r="K13" s="2"/>
      <c r="L13" s="2"/>
      <c r="M13" s="2"/>
      <c r="N13" s="2"/>
      <c r="O13" s="2"/>
      <c r="P13" s="2"/>
      <c r="Q13" s="2"/>
      <c r="R13" s="2"/>
    </row>
    <row r="14" spans="1:18">
      <c r="A14" s="2"/>
      <c r="B14" s="2"/>
      <c r="C14" s="2"/>
      <c r="D14" s="2"/>
      <c r="E14" s="2"/>
      <c r="F14" s="2"/>
      <c r="G14" s="2"/>
      <c r="H14" s="2"/>
      <c r="I14" s="2"/>
      <c r="J14" s="2"/>
      <c r="K14" s="2"/>
      <c r="L14" s="2"/>
      <c r="M14" s="2"/>
      <c r="N14" s="2"/>
      <c r="O14" s="2"/>
      <c r="P14" s="2"/>
      <c r="Q14" s="2"/>
      <c r="R14" s="2"/>
    </row>
    <row r="15" spans="1:18" ht="15.5">
      <c r="A15" s="63" t="s">
        <v>193</v>
      </c>
      <c r="B15" s="62" t="s">
        <v>314</v>
      </c>
      <c r="C15" s="2"/>
      <c r="D15" s="2"/>
      <c r="E15" s="2"/>
      <c r="F15" s="2"/>
      <c r="G15" s="2"/>
      <c r="H15" s="2"/>
      <c r="I15" s="2"/>
      <c r="J15" s="2"/>
      <c r="K15" s="2"/>
      <c r="L15" s="2"/>
      <c r="M15" s="2"/>
      <c r="N15" s="2"/>
      <c r="O15" s="2"/>
      <c r="P15" s="2"/>
      <c r="Q15" s="2"/>
      <c r="R15" s="2"/>
    </row>
    <row r="16" spans="1:18">
      <c r="A16" s="2" t="s">
        <v>317</v>
      </c>
      <c r="B16" s="193" t="e">
        <f>Staffing!N5</f>
        <v>#N/A</v>
      </c>
      <c r="C16" s="2"/>
      <c r="D16" s="2"/>
      <c r="E16" s="2"/>
      <c r="F16" s="2"/>
      <c r="G16" s="2"/>
      <c r="H16" s="2"/>
      <c r="I16" s="2"/>
      <c r="J16" s="2"/>
      <c r="K16" s="2"/>
      <c r="L16" s="2"/>
      <c r="M16" s="2"/>
      <c r="N16" s="2"/>
      <c r="O16" s="2"/>
      <c r="P16" s="2"/>
      <c r="Q16" s="2"/>
      <c r="R16" s="2"/>
    </row>
    <row r="17" spans="1:18">
      <c r="A17" s="2" t="s">
        <v>318</v>
      </c>
      <c r="B17" s="193" t="e">
        <f>Expenses!E8</f>
        <v>#N/A</v>
      </c>
      <c r="C17" s="2"/>
      <c r="D17" s="2"/>
      <c r="E17" s="2"/>
      <c r="F17" s="2"/>
      <c r="G17" s="2"/>
      <c r="H17" s="2"/>
      <c r="I17" s="2"/>
      <c r="J17" s="2"/>
      <c r="K17" s="2"/>
      <c r="L17" s="2"/>
      <c r="M17" s="2"/>
      <c r="N17" s="2"/>
      <c r="O17" s="2"/>
      <c r="P17" s="2"/>
      <c r="Q17" s="2"/>
      <c r="R17" s="2"/>
    </row>
    <row r="18" spans="1:18">
      <c r="A18" s="2" t="s">
        <v>207</v>
      </c>
      <c r="B18" s="193" t="e">
        <f>Expenses!D9</f>
        <v>#N/A</v>
      </c>
      <c r="C18" s="2"/>
      <c r="D18" s="2"/>
      <c r="E18" s="2"/>
      <c r="F18" s="2"/>
      <c r="G18" s="2"/>
      <c r="H18" s="2"/>
      <c r="I18" s="2"/>
      <c r="J18" s="2"/>
      <c r="K18" s="2"/>
      <c r="L18" s="2"/>
      <c r="M18" s="2"/>
      <c r="N18" s="2"/>
      <c r="O18" s="2"/>
      <c r="P18" s="2"/>
      <c r="Q18" s="2"/>
      <c r="R18" s="2"/>
    </row>
    <row r="19" spans="1:18" ht="25" customHeight="1">
      <c r="A19" s="64" t="s">
        <v>319</v>
      </c>
      <c r="B19" s="193" t="e">
        <f>Expenses!E14</f>
        <v>#N/A</v>
      </c>
      <c r="C19" s="2"/>
      <c r="D19" s="2"/>
      <c r="E19" s="2"/>
      <c r="F19" s="2"/>
      <c r="G19" s="2"/>
      <c r="H19" s="2"/>
      <c r="I19" s="2"/>
      <c r="J19" s="2"/>
      <c r="K19" s="2"/>
      <c r="L19" s="2"/>
      <c r="M19" s="2"/>
      <c r="N19" s="2"/>
      <c r="O19" s="2"/>
      <c r="P19" s="2"/>
      <c r="Q19" s="2"/>
      <c r="R19" s="2"/>
    </row>
    <row r="20" spans="1:18">
      <c r="A20" s="2" t="s">
        <v>320</v>
      </c>
      <c r="B20" s="193" t="e">
        <f>Expenses!D15</f>
        <v>#N/A</v>
      </c>
      <c r="C20" s="2"/>
      <c r="D20" s="2"/>
      <c r="E20" s="2"/>
      <c r="F20" s="2"/>
      <c r="G20" s="2"/>
      <c r="H20" s="2"/>
      <c r="I20" s="2"/>
      <c r="J20" s="2"/>
      <c r="K20" s="2"/>
      <c r="L20" s="2"/>
      <c r="M20" s="2"/>
      <c r="N20" s="2"/>
      <c r="O20" s="2"/>
      <c r="P20" s="2"/>
      <c r="Q20" s="2"/>
      <c r="R20" s="2"/>
    </row>
    <row r="21" spans="1:18">
      <c r="A21" s="2" t="s">
        <v>214</v>
      </c>
      <c r="B21" s="193" t="e">
        <f>Expenses!D16</f>
        <v>#N/A</v>
      </c>
      <c r="C21" s="2"/>
      <c r="D21" s="2"/>
      <c r="E21" s="2"/>
      <c r="F21" s="2"/>
      <c r="G21" s="2"/>
      <c r="H21" s="2"/>
      <c r="I21" s="2"/>
      <c r="J21" s="2"/>
      <c r="K21" s="2"/>
      <c r="L21" s="2"/>
      <c r="M21" s="2"/>
      <c r="N21" s="2"/>
      <c r="O21" s="2"/>
      <c r="P21" s="2"/>
      <c r="Q21" s="2"/>
      <c r="R21" s="2"/>
    </row>
    <row r="22" spans="1:18">
      <c r="A22" s="2" t="s">
        <v>321</v>
      </c>
      <c r="B22" s="193" t="e">
        <f>Expenses!E19</f>
        <v>#N/A</v>
      </c>
      <c r="C22" s="2"/>
      <c r="D22" s="2"/>
      <c r="E22" s="2"/>
      <c r="F22" s="2"/>
      <c r="G22" s="2"/>
      <c r="H22" s="2"/>
      <c r="I22" s="2"/>
      <c r="J22" s="2"/>
      <c r="K22" s="2"/>
      <c r="L22" s="2"/>
      <c r="M22" s="2"/>
      <c r="N22" s="2"/>
      <c r="O22" s="2"/>
      <c r="P22" s="2"/>
      <c r="Q22" s="2"/>
      <c r="R22" s="2"/>
    </row>
    <row r="23" spans="1:18">
      <c r="A23" s="2" t="s">
        <v>218</v>
      </c>
      <c r="B23" s="193" t="e">
        <f>Expenses!D20</f>
        <v>#N/A</v>
      </c>
      <c r="C23" s="2"/>
      <c r="D23" s="2"/>
      <c r="E23" s="2"/>
      <c r="F23" s="2"/>
      <c r="G23" s="2"/>
      <c r="H23" s="2"/>
      <c r="I23" s="2"/>
      <c r="J23" s="2"/>
      <c r="K23" s="2"/>
      <c r="L23" s="2"/>
      <c r="M23" s="2"/>
      <c r="N23" s="2"/>
      <c r="O23" s="2"/>
      <c r="P23" s="2"/>
      <c r="Q23" s="2"/>
      <c r="R23" s="2"/>
    </row>
    <row r="24" spans="1:18" ht="25" customHeight="1">
      <c r="A24" s="64" t="s">
        <v>322</v>
      </c>
      <c r="B24" s="193">
        <f>Expenses!D21</f>
        <v>0</v>
      </c>
      <c r="C24" s="2"/>
      <c r="D24" s="2"/>
      <c r="E24" s="2"/>
      <c r="F24" s="2"/>
      <c r="G24" s="2"/>
      <c r="H24" s="2"/>
      <c r="I24" s="2"/>
      <c r="J24" s="2"/>
      <c r="K24" s="2"/>
      <c r="L24" s="2"/>
      <c r="M24" s="2"/>
      <c r="N24" s="2"/>
      <c r="O24" s="2"/>
      <c r="P24" s="2"/>
      <c r="Q24" s="2"/>
      <c r="R24" s="2"/>
    </row>
    <row r="25" spans="1:18">
      <c r="A25" s="2" t="s">
        <v>323</v>
      </c>
      <c r="B25" s="193" t="e">
        <f>Expenses!D22</f>
        <v>#N/A</v>
      </c>
      <c r="C25" s="2"/>
      <c r="D25" s="2"/>
      <c r="E25" s="2"/>
      <c r="F25" s="2"/>
      <c r="G25" s="2"/>
      <c r="H25" s="2"/>
      <c r="I25" s="2"/>
      <c r="J25" s="2"/>
      <c r="K25" s="2"/>
      <c r="L25" s="2"/>
      <c r="M25" s="2"/>
      <c r="N25" s="2"/>
      <c r="O25" s="2"/>
      <c r="P25" s="2"/>
      <c r="Q25" s="2"/>
      <c r="R25" s="2"/>
    </row>
    <row r="26" spans="1:18">
      <c r="A26" s="2" t="s">
        <v>324</v>
      </c>
      <c r="B26" s="193" t="e">
        <f>Expenses!D23</f>
        <v>#N/A</v>
      </c>
      <c r="C26" s="2"/>
      <c r="D26" s="2"/>
      <c r="E26" s="2"/>
      <c r="F26" s="2"/>
      <c r="G26" s="2"/>
      <c r="H26" s="2"/>
      <c r="I26" s="2"/>
      <c r="J26" s="2"/>
      <c r="K26" s="2"/>
      <c r="L26" s="2"/>
      <c r="M26" s="2"/>
      <c r="N26" s="2"/>
      <c r="O26" s="2"/>
      <c r="P26" s="2"/>
      <c r="Q26" s="2"/>
      <c r="R26" s="2"/>
    </row>
    <row r="27" spans="1:18" ht="30" customHeight="1">
      <c r="A27" s="34" t="s">
        <v>325</v>
      </c>
      <c r="B27" s="193" t="e">
        <f>Expenses!E25</f>
        <v>#N/A</v>
      </c>
      <c r="C27" s="2"/>
      <c r="D27" s="2"/>
      <c r="E27" s="2"/>
      <c r="F27" s="2"/>
      <c r="G27" s="2"/>
      <c r="H27" s="2"/>
      <c r="I27" s="2"/>
      <c r="J27" s="2"/>
      <c r="K27" s="2"/>
      <c r="L27" s="2"/>
      <c r="M27" s="2"/>
      <c r="N27" s="2"/>
      <c r="O27" s="2"/>
      <c r="P27" s="2"/>
      <c r="Q27" s="2"/>
      <c r="R27" s="2"/>
    </row>
    <row r="28" spans="1:18">
      <c r="A28" s="2" t="s">
        <v>225</v>
      </c>
      <c r="B28" s="193" t="e">
        <f>Expenses!D26</f>
        <v>#N/A</v>
      </c>
      <c r="C28" s="2"/>
      <c r="D28" s="2"/>
      <c r="E28" s="2"/>
      <c r="F28" s="2"/>
      <c r="G28" s="2"/>
      <c r="H28" s="2"/>
      <c r="I28" s="2"/>
      <c r="J28" s="2"/>
      <c r="K28" s="2"/>
      <c r="L28" s="2"/>
      <c r="M28" s="2"/>
      <c r="N28" s="2"/>
      <c r="O28" s="2"/>
      <c r="P28" s="2"/>
      <c r="Q28" s="2"/>
      <c r="R28" s="2"/>
    </row>
    <row r="29" spans="1:18">
      <c r="A29" s="2" t="s">
        <v>226</v>
      </c>
      <c r="B29" s="193" t="e">
        <f>Expenses!D27</f>
        <v>#N/A</v>
      </c>
      <c r="C29" s="2"/>
      <c r="D29" s="2"/>
      <c r="E29" s="2"/>
      <c r="F29" s="2"/>
      <c r="G29" s="2"/>
      <c r="H29" s="2"/>
      <c r="I29" s="2"/>
      <c r="J29" s="2"/>
      <c r="K29" s="2"/>
      <c r="L29" s="2"/>
      <c r="M29" s="2"/>
      <c r="N29" s="2"/>
      <c r="O29" s="2"/>
      <c r="P29" s="2"/>
      <c r="Q29" s="2"/>
      <c r="R29" s="2"/>
    </row>
    <row r="30" spans="1:18">
      <c r="A30" s="2" t="s">
        <v>227</v>
      </c>
      <c r="B30" s="193" t="e">
        <f>Expenses!D28</f>
        <v>#N/A</v>
      </c>
      <c r="C30" s="2"/>
      <c r="D30" s="2"/>
      <c r="E30" s="2"/>
      <c r="F30" s="2"/>
      <c r="G30" s="2"/>
      <c r="H30" s="2"/>
      <c r="I30" s="2"/>
      <c r="J30" s="2"/>
      <c r="K30" s="2"/>
      <c r="L30" s="2"/>
      <c r="M30" s="2"/>
      <c r="N30" s="2"/>
      <c r="O30" s="2"/>
      <c r="P30" s="2"/>
      <c r="Q30" s="2"/>
      <c r="R30" s="2"/>
    </row>
    <row r="31" spans="1:18">
      <c r="A31" s="2" t="s">
        <v>228</v>
      </c>
      <c r="B31" s="193" t="e">
        <f>Expenses!D29</f>
        <v>#N/A</v>
      </c>
      <c r="C31" s="2"/>
      <c r="D31" s="2"/>
      <c r="E31" s="2"/>
      <c r="F31" s="2"/>
      <c r="G31" s="2"/>
      <c r="H31" s="2"/>
      <c r="I31" s="2"/>
      <c r="J31" s="2"/>
      <c r="K31" s="2"/>
      <c r="L31" s="2"/>
      <c r="M31" s="2"/>
      <c r="N31" s="2"/>
      <c r="O31" s="2"/>
      <c r="P31" s="2"/>
      <c r="Q31" s="2"/>
      <c r="R31" s="2"/>
    </row>
    <row r="32" spans="1:18">
      <c r="A32" s="2" t="s">
        <v>229</v>
      </c>
      <c r="B32" s="194" t="e">
        <f>Expenses!D30</f>
        <v>#N/A</v>
      </c>
      <c r="C32" s="2"/>
      <c r="D32" s="24"/>
      <c r="E32" s="2"/>
      <c r="F32" s="2"/>
      <c r="G32" s="2"/>
      <c r="H32" s="2"/>
      <c r="I32" s="2"/>
      <c r="J32" s="2"/>
      <c r="K32" s="2"/>
      <c r="L32" s="2"/>
      <c r="M32" s="2"/>
      <c r="N32" s="2"/>
      <c r="O32" s="2"/>
      <c r="P32" s="2"/>
      <c r="Q32" s="2"/>
      <c r="R32" s="2"/>
    </row>
    <row r="33" spans="1:18">
      <c r="A33" s="2"/>
      <c r="B33" s="2"/>
      <c r="C33" s="2"/>
      <c r="D33" s="196" t="e">
        <f>SUM(B16:B32)</f>
        <v>#N/A</v>
      </c>
      <c r="E33" s="2"/>
      <c r="F33" s="2"/>
      <c r="G33" s="2"/>
      <c r="H33" s="2"/>
      <c r="I33" s="2"/>
      <c r="J33" s="2"/>
      <c r="K33" s="2"/>
      <c r="L33" s="2"/>
      <c r="M33" s="2"/>
      <c r="N33" s="2"/>
      <c r="O33" s="2"/>
      <c r="P33" s="2"/>
      <c r="Q33" s="2"/>
      <c r="R33" s="2"/>
    </row>
    <row r="34" spans="1:18">
      <c r="A34" s="2"/>
      <c r="B34" s="71" t="s">
        <v>326</v>
      </c>
      <c r="C34" s="71"/>
      <c r="D34" s="193" t="e">
        <f>(D13+I13)-D33</f>
        <v>#N/A</v>
      </c>
      <c r="E34" s="2"/>
      <c r="F34" s="2"/>
      <c r="G34" s="2"/>
      <c r="H34" s="2"/>
      <c r="I34" s="2"/>
      <c r="J34" s="2"/>
      <c r="K34" s="2"/>
      <c r="L34" s="2"/>
      <c r="M34" s="2"/>
      <c r="N34" s="2"/>
      <c r="O34" s="2"/>
      <c r="P34" s="2"/>
      <c r="Q34" s="2"/>
      <c r="R34" s="2"/>
    </row>
    <row r="35" spans="1:18">
      <c r="A35" s="2"/>
      <c r="B35" s="2"/>
      <c r="C35" s="2"/>
      <c r="D35" s="2"/>
      <c r="E35" s="2"/>
      <c r="F35" s="2"/>
      <c r="G35" s="2"/>
      <c r="H35" s="2"/>
      <c r="I35" s="2"/>
      <c r="J35" s="2"/>
      <c r="K35" s="2"/>
      <c r="L35" s="2"/>
      <c r="M35" s="2"/>
      <c r="N35" s="2"/>
      <c r="O35" s="2"/>
      <c r="P35" s="2"/>
      <c r="Q35" s="2"/>
      <c r="R35" s="2"/>
    </row>
    <row r="36" spans="1:18">
      <c r="A36" s="2" t="s">
        <v>327</v>
      </c>
      <c r="B36" s="197" t="e">
        <f>B16/(D13+I13)</f>
        <v>#N/A</v>
      </c>
      <c r="C36" s="2"/>
      <c r="D36" s="2"/>
      <c r="E36" s="2"/>
      <c r="F36" s="2"/>
      <c r="G36" s="2"/>
      <c r="H36" s="2"/>
      <c r="I36" s="2"/>
      <c r="J36" s="2"/>
      <c r="K36" s="2"/>
      <c r="L36" s="2"/>
      <c r="M36" s="2"/>
      <c r="N36" s="2"/>
      <c r="O36" s="2"/>
      <c r="P36" s="2"/>
      <c r="Q36" s="2"/>
      <c r="R36" s="2"/>
    </row>
    <row r="37" spans="1:18">
      <c r="A37" s="2"/>
      <c r="B37" s="2"/>
      <c r="C37" s="2"/>
      <c r="D37" s="2"/>
      <c r="E37" s="2"/>
      <c r="F37" s="2"/>
      <c r="G37" s="2"/>
      <c r="H37" s="2"/>
      <c r="I37" s="2"/>
      <c r="J37" s="2"/>
      <c r="K37" s="2"/>
      <c r="L37" s="2"/>
      <c r="M37" s="2"/>
      <c r="N37" s="2"/>
      <c r="O37" s="2"/>
      <c r="P37" s="2"/>
      <c r="Q37" s="2"/>
      <c r="R37" s="2"/>
    </row>
    <row r="38" spans="1:18" ht="15.5">
      <c r="A38" s="61"/>
      <c r="B38" s="62" t="s">
        <v>314</v>
      </c>
      <c r="C38" s="2"/>
      <c r="D38" s="2"/>
      <c r="E38" s="2"/>
      <c r="F38" s="2"/>
      <c r="G38" s="2"/>
      <c r="H38" s="2"/>
      <c r="I38" s="2"/>
      <c r="J38" s="2"/>
      <c r="K38" s="2"/>
      <c r="L38" s="2"/>
      <c r="M38" s="2"/>
      <c r="N38" s="2"/>
      <c r="O38" s="2"/>
      <c r="P38" s="2"/>
      <c r="Q38" s="2"/>
      <c r="R38" s="2"/>
    </row>
    <row r="39" spans="1:18">
      <c r="A39" s="2" t="s">
        <v>328</v>
      </c>
      <c r="B39" s="396">
        <v>0</v>
      </c>
      <c r="C39" s="2"/>
      <c r="D39" s="2"/>
      <c r="E39" s="2"/>
      <c r="F39" s="2"/>
      <c r="G39" s="2"/>
      <c r="H39" s="2"/>
      <c r="I39" s="2"/>
      <c r="J39" s="2"/>
      <c r="K39" s="2"/>
      <c r="L39" s="2"/>
      <c r="M39" s="2"/>
      <c r="N39" s="2"/>
      <c r="O39" s="2"/>
      <c r="P39" s="2"/>
      <c r="Q39" s="2"/>
      <c r="R39" s="2"/>
    </row>
    <row r="40" spans="1:18">
      <c r="A40" s="2" t="s">
        <v>329</v>
      </c>
      <c r="B40" s="396">
        <v>0</v>
      </c>
      <c r="C40" s="2"/>
      <c r="D40" s="2"/>
      <c r="E40" s="2"/>
      <c r="F40" s="2"/>
      <c r="G40" s="2"/>
      <c r="H40" s="2"/>
      <c r="I40" s="2"/>
      <c r="J40" s="2"/>
      <c r="K40" s="2"/>
      <c r="L40" s="2"/>
      <c r="M40" s="2"/>
      <c r="N40" s="2"/>
      <c r="O40" s="2"/>
      <c r="P40" s="2"/>
      <c r="Q40" s="2"/>
      <c r="R40" s="2"/>
    </row>
    <row r="41" spans="1:18">
      <c r="A41" s="2" t="s">
        <v>330</v>
      </c>
      <c r="B41" s="396">
        <v>0</v>
      </c>
      <c r="C41" s="2"/>
      <c r="D41" s="2"/>
      <c r="E41" s="2"/>
      <c r="F41" s="2"/>
      <c r="G41" s="2"/>
      <c r="H41" s="2"/>
      <c r="I41" s="2"/>
      <c r="J41" s="2"/>
      <c r="K41" s="2"/>
      <c r="L41" s="2"/>
      <c r="M41" s="2"/>
      <c r="N41" s="2"/>
      <c r="O41" s="2"/>
      <c r="P41" s="2"/>
      <c r="Q41" s="2"/>
      <c r="R41" s="2"/>
    </row>
    <row r="42" spans="1:18" ht="18" customHeight="1" thickBot="1">
      <c r="A42" s="2"/>
      <c r="B42" s="198">
        <f>SUM(B39:B41)</f>
        <v>0</v>
      </c>
      <c r="C42" s="2"/>
      <c r="D42" s="2"/>
      <c r="E42" s="2"/>
      <c r="F42" s="2"/>
      <c r="G42" s="2"/>
      <c r="H42" s="2"/>
      <c r="I42" s="2"/>
      <c r="J42" s="2"/>
      <c r="K42" s="2"/>
      <c r="L42" s="2"/>
      <c r="M42" s="2"/>
      <c r="N42" s="2"/>
      <c r="O42" s="2"/>
      <c r="P42" s="2"/>
      <c r="Q42" s="2"/>
      <c r="R42" s="2"/>
    </row>
    <row r="43" spans="1:18" ht="15" thickTop="1">
      <c r="A43" s="2"/>
      <c r="B43" s="2"/>
      <c r="C43" s="2"/>
      <c r="D43" s="2"/>
      <c r="E43" s="2"/>
      <c r="F43" s="2"/>
      <c r="G43" s="2"/>
      <c r="H43" s="2"/>
      <c r="I43" s="2"/>
      <c r="J43" s="2"/>
      <c r="K43" s="2"/>
      <c r="L43" s="2"/>
      <c r="M43" s="2"/>
      <c r="N43" s="2"/>
      <c r="O43" s="2"/>
      <c r="P43" s="2"/>
      <c r="Q43" s="2"/>
      <c r="R43" s="2"/>
    </row>
    <row r="44" spans="1:18">
      <c r="A44" s="2" t="s">
        <v>231</v>
      </c>
      <c r="B44" s="197" t="e">
        <f>Occupancy!W59</f>
        <v>#DIV/0!</v>
      </c>
      <c r="C44" s="2"/>
      <c r="D44" s="2"/>
      <c r="E44" s="2"/>
      <c r="F44" s="2"/>
      <c r="G44" s="2"/>
      <c r="H44" s="2"/>
      <c r="I44" s="2"/>
      <c r="J44" s="2"/>
      <c r="K44" s="2"/>
      <c r="L44" s="2"/>
      <c r="M44" s="2"/>
      <c r="N44" s="2"/>
      <c r="O44" s="2"/>
      <c r="P44" s="2"/>
      <c r="Q44" s="2"/>
      <c r="R44" s="2"/>
    </row>
    <row r="45" spans="1:18">
      <c r="A45" s="2"/>
      <c r="B45" s="2"/>
      <c r="C45" s="2"/>
      <c r="D45" s="2"/>
      <c r="E45" s="2"/>
      <c r="F45" s="2"/>
      <c r="G45" s="2"/>
      <c r="H45" s="2"/>
      <c r="I45" s="2"/>
      <c r="J45" s="2"/>
      <c r="K45" s="2"/>
      <c r="L45" s="2"/>
      <c r="M45" s="2"/>
      <c r="N45" s="2"/>
      <c r="O45" s="2"/>
      <c r="P45" s="2"/>
      <c r="Q45" s="2"/>
      <c r="R45" s="2"/>
    </row>
    <row r="46" spans="1:18" ht="28.5">
      <c r="A46" s="34" t="s">
        <v>331</v>
      </c>
      <c r="B46" s="237">
        <f>Ratios!X43</f>
        <v>0</v>
      </c>
      <c r="C46" s="2" t="s">
        <v>332</v>
      </c>
      <c r="D46" s="2"/>
      <c r="E46" s="2"/>
      <c r="F46" s="2"/>
      <c r="G46" s="2"/>
      <c r="H46" s="2"/>
      <c r="I46" s="2"/>
      <c r="J46" s="2"/>
      <c r="K46" s="2"/>
      <c r="L46" s="2"/>
      <c r="M46" s="2"/>
      <c r="N46" s="2"/>
      <c r="O46" s="2"/>
      <c r="P46" s="2"/>
      <c r="Q46" s="2"/>
      <c r="R46" s="2"/>
    </row>
    <row r="47" spans="1:18" ht="28.5">
      <c r="A47" s="34" t="s">
        <v>333</v>
      </c>
      <c r="B47" s="238">
        <f>Ratios!X44</f>
        <v>0</v>
      </c>
      <c r="C47" s="2" t="s">
        <v>332</v>
      </c>
      <c r="D47" s="2"/>
      <c r="E47" s="2"/>
      <c r="F47" s="2"/>
      <c r="G47" s="2"/>
      <c r="H47" s="2"/>
      <c r="I47" s="2"/>
      <c r="J47" s="2"/>
      <c r="K47" s="2"/>
      <c r="L47" s="2"/>
      <c r="M47" s="2"/>
      <c r="N47" s="2"/>
      <c r="O47" s="2"/>
      <c r="P47" s="2"/>
      <c r="Q47" s="2"/>
      <c r="R47" s="2"/>
    </row>
    <row r="48" spans="1:18">
      <c r="A48" s="34"/>
      <c r="B48" s="239"/>
      <c r="C48" s="2"/>
      <c r="D48" s="2"/>
      <c r="E48" s="2"/>
      <c r="F48" s="2"/>
      <c r="G48" s="2"/>
      <c r="H48" s="2"/>
      <c r="I48" s="2"/>
      <c r="J48" s="2"/>
      <c r="K48" s="2"/>
      <c r="L48" s="2"/>
      <c r="M48" s="2"/>
      <c r="N48" s="2"/>
      <c r="O48" s="2"/>
      <c r="P48" s="2"/>
      <c r="Q48" s="2"/>
      <c r="R48" s="2"/>
    </row>
    <row r="49" spans="1:18">
      <c r="A49" s="34"/>
      <c r="B49" s="239"/>
      <c r="C49" s="2"/>
      <c r="D49" s="2"/>
      <c r="E49" s="2"/>
      <c r="F49" s="2"/>
      <c r="G49" s="2"/>
      <c r="H49" s="2"/>
      <c r="I49" s="2"/>
      <c r="J49" s="2"/>
      <c r="K49" s="2"/>
      <c r="L49" s="2"/>
      <c r="M49" s="2"/>
      <c r="N49" s="2"/>
      <c r="O49" s="2"/>
      <c r="P49" s="2"/>
      <c r="Q49" s="2"/>
      <c r="R49" s="2"/>
    </row>
    <row r="50" spans="1:18" ht="15" thickBot="1">
      <c r="A50" s="4" t="s">
        <v>66</v>
      </c>
      <c r="B50" s="2"/>
      <c r="C50" s="2"/>
      <c r="D50" s="2"/>
      <c r="E50" s="2"/>
      <c r="F50" s="2"/>
      <c r="G50" s="2"/>
      <c r="H50" s="2"/>
      <c r="I50" s="2"/>
      <c r="J50" s="2"/>
      <c r="K50" s="2"/>
      <c r="L50" s="2"/>
      <c r="M50" s="2"/>
      <c r="N50" s="2"/>
      <c r="O50" s="2"/>
      <c r="P50" s="2"/>
      <c r="Q50" s="2"/>
      <c r="R50" s="2"/>
    </row>
    <row r="51" spans="1:18" ht="15" thickBot="1">
      <c r="A51" s="3"/>
      <c r="B51" s="6" t="s">
        <v>67</v>
      </c>
      <c r="C51" s="2"/>
      <c r="D51" s="2"/>
      <c r="E51" s="2"/>
      <c r="F51" s="2"/>
      <c r="G51" s="2"/>
      <c r="H51" s="2"/>
      <c r="I51" s="2"/>
      <c r="J51" s="2"/>
      <c r="K51" s="2"/>
      <c r="L51" s="2"/>
      <c r="M51" s="2"/>
      <c r="N51" s="2"/>
      <c r="O51" s="2"/>
      <c r="P51" s="2"/>
      <c r="Q51" s="2"/>
      <c r="R51" s="2"/>
    </row>
    <row r="52" spans="1:18" ht="15" thickBot="1">
      <c r="A52" s="153"/>
      <c r="B52" s="6" t="s">
        <v>70</v>
      </c>
      <c r="C52" s="2"/>
      <c r="D52" s="2"/>
      <c r="E52" s="2"/>
      <c r="F52" s="2"/>
      <c r="G52" s="2"/>
      <c r="H52" s="2"/>
      <c r="I52" s="2"/>
      <c r="J52" s="2"/>
      <c r="K52" s="2"/>
      <c r="L52" s="2"/>
      <c r="M52" s="2"/>
      <c r="N52" s="2"/>
      <c r="O52" s="2"/>
      <c r="P52" s="2"/>
      <c r="Q52" s="2"/>
      <c r="R52" s="2"/>
    </row>
    <row r="53" spans="1:18">
      <c r="A53" s="2"/>
      <c r="B53" s="2"/>
      <c r="C53" s="2"/>
      <c r="D53" s="2"/>
      <c r="E53" s="2"/>
      <c r="F53" s="2"/>
      <c r="G53" s="2"/>
      <c r="H53" s="2"/>
      <c r="I53" s="2"/>
      <c r="J53" s="2"/>
      <c r="K53" s="2"/>
      <c r="L53" s="2"/>
      <c r="M53" s="2"/>
      <c r="N53" s="2"/>
      <c r="O53" s="2"/>
      <c r="P53" s="2"/>
      <c r="Q53" s="2"/>
      <c r="R53" s="2"/>
    </row>
    <row r="54" spans="1:18">
      <c r="A54" s="2"/>
      <c r="B54" s="2"/>
      <c r="C54" s="2"/>
      <c r="D54" s="2"/>
      <c r="E54" s="2"/>
      <c r="F54" s="2"/>
      <c r="G54" s="2"/>
      <c r="H54" s="2"/>
      <c r="I54" s="2"/>
      <c r="J54" s="2"/>
      <c r="K54" s="2"/>
      <c r="L54" s="2"/>
      <c r="M54" s="2"/>
      <c r="N54" s="2"/>
      <c r="O54" s="2"/>
      <c r="P54" s="2"/>
      <c r="Q54" s="2"/>
      <c r="R54" s="2"/>
    </row>
    <row r="55" spans="1:18">
      <c r="A55" s="2"/>
      <c r="B55" s="2"/>
      <c r="C55" s="2"/>
      <c r="D55" s="2"/>
      <c r="E55" s="2"/>
      <c r="F55" s="2"/>
      <c r="G55" s="2"/>
      <c r="H55" s="2"/>
      <c r="I55" s="2"/>
      <c r="J55" s="2"/>
      <c r="K55" s="2"/>
      <c r="L55" s="2"/>
      <c r="M55" s="2"/>
      <c r="N55" s="2"/>
      <c r="O55" s="2"/>
      <c r="P55" s="2"/>
      <c r="Q55" s="2"/>
      <c r="R55" s="2"/>
    </row>
    <row r="56" spans="1:18">
      <c r="A56" s="2"/>
      <c r="B56" s="2"/>
      <c r="C56" s="2"/>
      <c r="D56" s="2"/>
      <c r="E56" s="2"/>
      <c r="F56" s="2"/>
      <c r="G56" s="2"/>
      <c r="H56" s="2"/>
      <c r="I56" s="2"/>
      <c r="J56" s="2"/>
      <c r="K56" s="2"/>
      <c r="L56" s="2"/>
      <c r="M56" s="2"/>
      <c r="N56" s="2"/>
      <c r="O56" s="2"/>
      <c r="P56" s="2"/>
      <c r="Q56" s="2"/>
      <c r="R56" s="2"/>
    </row>
    <row r="57" spans="1:18">
      <c r="A57" s="2"/>
      <c r="B57" s="2"/>
      <c r="C57" s="2"/>
      <c r="D57" s="2"/>
      <c r="E57" s="2"/>
      <c r="F57" s="2"/>
      <c r="G57" s="2"/>
      <c r="H57" s="2"/>
      <c r="I57" s="2"/>
      <c r="J57" s="2"/>
      <c r="K57" s="2"/>
      <c r="L57" s="2"/>
      <c r="M57" s="2"/>
      <c r="N57" s="2"/>
      <c r="O57" s="2"/>
      <c r="P57" s="2"/>
      <c r="Q57" s="2"/>
      <c r="R57" s="2"/>
    </row>
    <row r="58" spans="1:18">
      <c r="A58" s="2"/>
      <c r="B58" s="2"/>
      <c r="C58" s="2"/>
      <c r="D58" s="2"/>
      <c r="E58" s="2"/>
      <c r="F58" s="2"/>
      <c r="G58" s="2"/>
      <c r="H58" s="2"/>
      <c r="I58" s="2"/>
      <c r="J58" s="2"/>
      <c r="K58" s="2"/>
      <c r="L58" s="2"/>
      <c r="M58" s="2"/>
      <c r="N58" s="2"/>
      <c r="O58" s="2"/>
      <c r="P58" s="2"/>
      <c r="Q58" s="2"/>
      <c r="R58" s="2"/>
    </row>
    <row r="59" spans="1:18">
      <c r="A59" s="2"/>
      <c r="B59" s="2"/>
      <c r="C59" s="2"/>
      <c r="D59" s="2"/>
      <c r="E59" s="2"/>
      <c r="F59" s="2"/>
      <c r="G59" s="2"/>
      <c r="H59" s="2"/>
      <c r="I59" s="2"/>
      <c r="J59" s="2"/>
      <c r="K59" s="2"/>
      <c r="L59" s="2"/>
      <c r="M59" s="2"/>
      <c r="N59" s="2"/>
      <c r="O59" s="2"/>
      <c r="P59" s="2"/>
      <c r="Q59" s="2"/>
      <c r="R59" s="2"/>
    </row>
    <row r="60" spans="1:18">
      <c r="A60" s="2"/>
      <c r="B60" s="2"/>
      <c r="C60" s="2"/>
      <c r="D60" s="2"/>
      <c r="E60" s="2"/>
      <c r="F60" s="2"/>
      <c r="G60" s="2"/>
      <c r="H60" s="2"/>
      <c r="I60" s="2"/>
      <c r="J60" s="2"/>
      <c r="K60" s="2"/>
      <c r="L60" s="2"/>
      <c r="M60" s="2"/>
      <c r="N60" s="2"/>
      <c r="O60" s="2"/>
      <c r="P60" s="2"/>
      <c r="Q60" s="2"/>
      <c r="R60" s="2"/>
    </row>
    <row r="61" spans="1:18">
      <c r="A61" s="2"/>
      <c r="B61" s="2"/>
      <c r="C61" s="2"/>
      <c r="D61" s="2"/>
      <c r="E61" s="2"/>
      <c r="F61" s="2"/>
      <c r="G61" s="2"/>
      <c r="H61" s="2"/>
      <c r="I61" s="2"/>
      <c r="J61" s="2"/>
      <c r="K61" s="2"/>
      <c r="L61" s="2"/>
      <c r="M61" s="2"/>
      <c r="N61" s="2"/>
      <c r="O61" s="2"/>
      <c r="P61" s="2"/>
      <c r="Q61" s="2"/>
      <c r="R61" s="2"/>
    </row>
    <row r="62" spans="1:18">
      <c r="A62" s="2"/>
      <c r="B62" s="2"/>
      <c r="C62" s="2"/>
      <c r="D62" s="2"/>
      <c r="E62" s="2"/>
      <c r="F62" s="2"/>
      <c r="G62" s="2"/>
      <c r="H62" s="2"/>
      <c r="I62" s="2"/>
      <c r="J62" s="2"/>
      <c r="K62" s="2"/>
      <c r="L62" s="2"/>
      <c r="M62" s="2"/>
      <c r="N62" s="2"/>
      <c r="O62" s="2"/>
      <c r="P62" s="2"/>
      <c r="Q62" s="2"/>
      <c r="R62" s="2"/>
    </row>
    <row r="63" spans="1:18">
      <c r="A63" s="2"/>
      <c r="B63" s="2"/>
      <c r="C63" s="2"/>
      <c r="D63" s="2"/>
      <c r="E63" s="2"/>
      <c r="F63" s="2"/>
      <c r="G63" s="2"/>
      <c r="H63" s="2"/>
      <c r="I63" s="2"/>
      <c r="J63" s="2"/>
      <c r="K63" s="2"/>
      <c r="L63" s="2"/>
      <c r="M63" s="2"/>
      <c r="N63" s="2"/>
      <c r="O63" s="2"/>
      <c r="P63" s="2"/>
      <c r="Q63" s="2"/>
      <c r="R63" s="2"/>
    </row>
    <row r="64" spans="1:18">
      <c r="A64" s="2"/>
      <c r="B64" s="2"/>
      <c r="C64" s="2"/>
      <c r="D64" s="2"/>
      <c r="E64" s="2"/>
      <c r="F64" s="2"/>
      <c r="G64" s="2"/>
      <c r="H64" s="2"/>
      <c r="I64" s="2"/>
      <c r="J64" s="2"/>
      <c r="K64" s="2"/>
      <c r="L64" s="2"/>
      <c r="M64" s="2"/>
      <c r="N64" s="2"/>
      <c r="O64" s="2"/>
      <c r="P64" s="2"/>
      <c r="Q64" s="2"/>
      <c r="R64" s="2"/>
    </row>
    <row r="65" spans="1:18">
      <c r="A65" s="2"/>
      <c r="B65" s="2"/>
      <c r="C65" s="2"/>
      <c r="D65" s="2"/>
      <c r="E65" s="2"/>
      <c r="F65" s="2"/>
      <c r="G65" s="2"/>
      <c r="H65" s="2"/>
      <c r="I65" s="2"/>
      <c r="J65" s="2"/>
      <c r="K65" s="2"/>
      <c r="L65" s="2"/>
      <c r="M65" s="2"/>
      <c r="N65" s="2"/>
      <c r="O65" s="2"/>
      <c r="P65" s="2"/>
      <c r="Q65" s="2"/>
      <c r="R65" s="2"/>
    </row>
    <row r="66" spans="1:18">
      <c r="A66" s="2"/>
      <c r="B66" s="2"/>
      <c r="C66" s="2"/>
      <c r="D66" s="2"/>
      <c r="E66" s="2"/>
      <c r="F66" s="2"/>
      <c r="G66" s="2"/>
      <c r="H66" s="2"/>
      <c r="I66" s="2"/>
      <c r="J66" s="2"/>
      <c r="K66" s="2"/>
      <c r="L66" s="2"/>
      <c r="M66" s="2"/>
      <c r="N66" s="2"/>
      <c r="O66" s="2"/>
      <c r="P66" s="2"/>
      <c r="Q66" s="2"/>
      <c r="R66" s="2"/>
    </row>
    <row r="67" spans="1:18">
      <c r="A67" s="2"/>
      <c r="B67" s="2"/>
      <c r="C67" s="2"/>
      <c r="D67" s="2"/>
      <c r="E67" s="2"/>
      <c r="F67" s="2"/>
      <c r="G67" s="2"/>
      <c r="H67" s="2"/>
      <c r="I67" s="2"/>
      <c r="J67" s="2"/>
      <c r="K67" s="2"/>
      <c r="L67" s="2"/>
      <c r="M67" s="2"/>
      <c r="N67" s="2"/>
      <c r="O67" s="2"/>
      <c r="P67" s="2"/>
      <c r="Q67" s="2"/>
      <c r="R67" s="2"/>
    </row>
    <row r="68" spans="1:18">
      <c r="A68" s="2"/>
      <c r="B68" s="2"/>
      <c r="C68" s="2"/>
      <c r="D68" s="2"/>
      <c r="E68" s="2"/>
      <c r="F68" s="2"/>
      <c r="G68" s="2"/>
      <c r="H68" s="2"/>
      <c r="I68" s="2"/>
      <c r="J68" s="2"/>
      <c r="K68" s="2"/>
      <c r="L68" s="2"/>
      <c r="M68" s="2"/>
      <c r="N68" s="2"/>
      <c r="O68" s="2"/>
      <c r="P68" s="2"/>
      <c r="Q68" s="2"/>
      <c r="R68" s="2"/>
    </row>
    <row r="69" spans="1:18">
      <c r="A69" s="2"/>
      <c r="B69" s="2"/>
      <c r="C69" s="2"/>
      <c r="D69" s="2"/>
      <c r="E69" s="2"/>
      <c r="F69" s="2"/>
      <c r="G69" s="2"/>
      <c r="H69" s="2"/>
      <c r="I69" s="2"/>
      <c r="J69" s="2"/>
      <c r="K69" s="2"/>
      <c r="L69" s="2"/>
      <c r="M69" s="2"/>
      <c r="N69" s="2"/>
      <c r="O69" s="2"/>
      <c r="P69" s="2"/>
      <c r="Q69" s="2"/>
      <c r="R69" s="2"/>
    </row>
    <row r="70" spans="1:18">
      <c r="A70" s="2"/>
      <c r="B70" s="2"/>
      <c r="C70" s="2"/>
      <c r="D70" s="2"/>
      <c r="E70" s="2"/>
      <c r="F70" s="2"/>
      <c r="G70" s="2"/>
      <c r="H70" s="2"/>
      <c r="I70" s="2"/>
      <c r="J70" s="2"/>
      <c r="K70" s="2"/>
      <c r="L70" s="2"/>
      <c r="M70" s="2"/>
      <c r="N70" s="2"/>
      <c r="O70" s="2"/>
      <c r="P70" s="2"/>
      <c r="Q70" s="2"/>
      <c r="R70" s="2"/>
    </row>
    <row r="71" spans="1:18">
      <c r="A71" s="2"/>
      <c r="B71" s="2"/>
      <c r="C71" s="2"/>
      <c r="D71" s="2"/>
      <c r="E71" s="2"/>
      <c r="F71" s="2"/>
      <c r="G71" s="2"/>
      <c r="H71" s="2"/>
      <c r="I71" s="2"/>
      <c r="J71" s="2"/>
      <c r="K71" s="2"/>
      <c r="L71" s="2"/>
      <c r="M71" s="2"/>
      <c r="N71" s="2"/>
      <c r="O71" s="2"/>
      <c r="P71" s="2"/>
      <c r="Q71" s="2"/>
      <c r="R71" s="2"/>
    </row>
    <row r="72" spans="1:18">
      <c r="A72" s="2"/>
      <c r="B72" s="2"/>
      <c r="C72" s="2"/>
      <c r="D72" s="2"/>
      <c r="E72" s="2"/>
      <c r="F72" s="2"/>
      <c r="G72" s="2"/>
      <c r="H72" s="2"/>
      <c r="I72" s="2"/>
      <c r="J72" s="2"/>
      <c r="K72" s="2"/>
      <c r="L72" s="2"/>
      <c r="M72" s="2"/>
      <c r="N72" s="2"/>
      <c r="O72" s="2"/>
      <c r="P72" s="2"/>
      <c r="Q72" s="2"/>
      <c r="R72" s="2"/>
    </row>
    <row r="73" spans="1:18">
      <c r="A73" s="2"/>
      <c r="B73" s="2"/>
      <c r="C73" s="2"/>
      <c r="D73" s="2"/>
      <c r="E73" s="2"/>
      <c r="F73" s="2"/>
      <c r="G73" s="2"/>
      <c r="H73" s="2"/>
      <c r="I73" s="2"/>
      <c r="J73" s="2"/>
      <c r="K73" s="2"/>
      <c r="L73" s="2"/>
      <c r="M73" s="2"/>
      <c r="N73" s="2"/>
      <c r="O73" s="2"/>
      <c r="P73" s="2"/>
      <c r="Q73" s="2"/>
      <c r="R73" s="2"/>
    </row>
    <row r="74" spans="1:18">
      <c r="A74" s="2"/>
      <c r="B74" s="2"/>
      <c r="C74" s="2"/>
      <c r="D74" s="2"/>
      <c r="E74" s="2"/>
      <c r="F74" s="2"/>
      <c r="G74" s="2"/>
      <c r="H74" s="2"/>
      <c r="I74" s="2"/>
      <c r="J74" s="2"/>
      <c r="K74" s="2"/>
      <c r="L74" s="2"/>
      <c r="M74" s="2"/>
      <c r="N74" s="2"/>
      <c r="O74" s="2"/>
      <c r="P74" s="2"/>
      <c r="Q74" s="2"/>
      <c r="R74" s="2"/>
    </row>
    <row r="75" spans="1:18">
      <c r="A75" s="2"/>
      <c r="B75" s="2"/>
      <c r="C75" s="2"/>
      <c r="D75" s="2"/>
      <c r="E75" s="2"/>
      <c r="F75" s="2"/>
      <c r="G75" s="2"/>
      <c r="H75" s="2"/>
      <c r="I75" s="2"/>
      <c r="J75" s="2"/>
      <c r="K75" s="2"/>
      <c r="L75" s="2"/>
      <c r="M75" s="2"/>
      <c r="N75" s="2"/>
      <c r="O75" s="2"/>
      <c r="P75" s="2"/>
      <c r="Q75" s="2"/>
      <c r="R75" s="2"/>
    </row>
    <row r="76" spans="1:18">
      <c r="A76" s="2"/>
      <c r="B76" s="2"/>
      <c r="C76" s="2"/>
      <c r="D76" s="2"/>
      <c r="E76" s="2"/>
      <c r="F76" s="2"/>
      <c r="G76" s="2"/>
      <c r="H76" s="2"/>
      <c r="I76" s="2"/>
      <c r="J76" s="2"/>
      <c r="K76" s="2"/>
      <c r="L76" s="2"/>
      <c r="M76" s="2"/>
      <c r="N76" s="2"/>
      <c r="O76" s="2"/>
      <c r="P76" s="2"/>
      <c r="Q76" s="2"/>
      <c r="R76" s="2"/>
    </row>
    <row r="77" spans="1:18">
      <c r="A77" s="2"/>
      <c r="B77" s="2"/>
      <c r="C77" s="2"/>
      <c r="D77" s="2"/>
      <c r="E77" s="2"/>
      <c r="F77" s="2"/>
      <c r="G77" s="2"/>
      <c r="H77" s="2"/>
      <c r="I77" s="2"/>
      <c r="J77" s="2"/>
      <c r="K77" s="2"/>
      <c r="L77" s="2"/>
      <c r="M77" s="2"/>
      <c r="N77" s="2"/>
      <c r="O77" s="2"/>
      <c r="P77" s="2"/>
      <c r="Q77" s="2"/>
      <c r="R77" s="2"/>
    </row>
    <row r="78" spans="1:18">
      <c r="A78" s="2"/>
      <c r="B78" s="2"/>
      <c r="C78" s="2"/>
      <c r="D78" s="2"/>
      <c r="E78" s="2"/>
      <c r="F78" s="2"/>
      <c r="G78" s="2"/>
      <c r="H78" s="2"/>
      <c r="I78" s="2"/>
      <c r="J78" s="2"/>
      <c r="K78" s="2"/>
      <c r="L78" s="2"/>
      <c r="M78" s="2"/>
      <c r="N78" s="2"/>
      <c r="O78" s="2"/>
      <c r="P78" s="2"/>
      <c r="Q78" s="2"/>
      <c r="R78" s="2"/>
    </row>
    <row r="79" spans="1:18">
      <c r="A79" s="2"/>
      <c r="B79" s="2"/>
      <c r="C79" s="2"/>
      <c r="D79" s="2"/>
      <c r="E79" s="2"/>
      <c r="F79" s="2"/>
      <c r="G79" s="2"/>
      <c r="H79" s="2"/>
      <c r="I79" s="2"/>
      <c r="J79" s="2"/>
      <c r="K79" s="2"/>
      <c r="L79" s="2"/>
      <c r="M79" s="2"/>
      <c r="N79" s="2"/>
      <c r="O79" s="2"/>
      <c r="P79" s="2"/>
      <c r="Q79" s="2"/>
      <c r="R79" s="2"/>
    </row>
    <row r="80" spans="1:18">
      <c r="A80" s="2"/>
      <c r="B80" s="2"/>
      <c r="C80" s="2"/>
      <c r="D80" s="2"/>
      <c r="E80" s="2"/>
      <c r="F80" s="2"/>
      <c r="G80" s="2"/>
      <c r="H80" s="2"/>
      <c r="I80" s="2"/>
      <c r="J80" s="2"/>
      <c r="K80" s="2"/>
      <c r="L80" s="2"/>
      <c r="M80" s="2"/>
      <c r="N80" s="2"/>
      <c r="O80" s="2"/>
      <c r="P80" s="2"/>
      <c r="Q80" s="2"/>
      <c r="R80" s="2"/>
    </row>
    <row r="81" spans="1:18">
      <c r="A81" s="2"/>
      <c r="B81" s="2"/>
      <c r="C81" s="2"/>
      <c r="D81" s="2"/>
      <c r="E81" s="2"/>
      <c r="F81" s="2"/>
      <c r="G81" s="2"/>
      <c r="H81" s="2"/>
      <c r="I81" s="2"/>
      <c r="J81" s="2"/>
      <c r="K81" s="2"/>
      <c r="L81" s="2"/>
      <c r="M81" s="2"/>
      <c r="N81" s="2"/>
      <c r="O81" s="2"/>
      <c r="P81" s="2"/>
      <c r="Q81" s="2"/>
      <c r="R81" s="2"/>
    </row>
    <row r="82" spans="1:18">
      <c r="A82" s="2"/>
      <c r="B82" s="2"/>
      <c r="C82" s="2"/>
      <c r="D82" s="2"/>
      <c r="E82" s="2"/>
      <c r="F82" s="2"/>
      <c r="G82" s="2"/>
      <c r="H82" s="2"/>
      <c r="I82" s="2"/>
      <c r="J82" s="2"/>
      <c r="K82" s="2"/>
      <c r="L82" s="2"/>
      <c r="M82" s="2"/>
      <c r="N82" s="2"/>
      <c r="O82" s="2"/>
      <c r="P82" s="2"/>
      <c r="Q82" s="2"/>
      <c r="R82" s="2"/>
    </row>
    <row r="83" spans="1:18">
      <c r="A83" s="2"/>
      <c r="B83" s="2"/>
      <c r="C83" s="2"/>
      <c r="D83" s="2"/>
      <c r="E83" s="2"/>
      <c r="F83" s="2"/>
      <c r="G83" s="2"/>
      <c r="H83" s="2"/>
      <c r="I83" s="2"/>
      <c r="J83" s="2"/>
      <c r="K83" s="2"/>
      <c r="L83" s="2"/>
      <c r="M83" s="2"/>
      <c r="N83" s="2"/>
      <c r="O83" s="2"/>
      <c r="P83" s="2"/>
      <c r="Q83" s="2"/>
      <c r="R83" s="2"/>
    </row>
    <row r="84" spans="1:18">
      <c r="A84" s="2"/>
      <c r="B84" s="2"/>
      <c r="C84" s="2"/>
      <c r="D84" s="2"/>
      <c r="E84" s="2"/>
      <c r="F84" s="2"/>
      <c r="G84" s="2"/>
      <c r="H84" s="2"/>
      <c r="I84" s="2"/>
      <c r="J84" s="2"/>
      <c r="K84" s="2"/>
      <c r="L84" s="2"/>
      <c r="M84" s="2"/>
      <c r="N84" s="2"/>
      <c r="O84" s="2"/>
      <c r="P84" s="2"/>
      <c r="Q84" s="2"/>
      <c r="R84" s="2"/>
    </row>
    <row r="85" spans="1:18">
      <c r="A85" s="2"/>
      <c r="B85" s="2"/>
      <c r="C85" s="2"/>
      <c r="D85" s="2"/>
      <c r="E85" s="2"/>
      <c r="F85" s="2"/>
      <c r="G85" s="2"/>
      <c r="H85" s="2"/>
      <c r="I85" s="2"/>
      <c r="J85" s="2"/>
      <c r="K85" s="2"/>
      <c r="L85" s="2"/>
      <c r="M85" s="2"/>
      <c r="N85" s="2"/>
      <c r="O85" s="2"/>
      <c r="P85" s="2"/>
      <c r="Q85" s="2"/>
      <c r="R85" s="2"/>
    </row>
    <row r="86" spans="1:18">
      <c r="A86" s="2"/>
      <c r="B86" s="2"/>
      <c r="C86" s="2"/>
      <c r="D86" s="2"/>
      <c r="E86" s="2"/>
      <c r="F86" s="2"/>
      <c r="G86" s="2"/>
      <c r="H86" s="2"/>
      <c r="I86" s="2"/>
      <c r="J86" s="2"/>
      <c r="K86" s="2"/>
      <c r="L86" s="2"/>
      <c r="M86" s="2"/>
      <c r="N86" s="2"/>
      <c r="O86" s="2"/>
      <c r="P86" s="2"/>
      <c r="Q86" s="2"/>
      <c r="R86" s="2"/>
    </row>
    <row r="87" spans="1:18">
      <c r="A87" s="2"/>
      <c r="B87" s="2"/>
      <c r="C87" s="2"/>
      <c r="D87" s="2"/>
      <c r="E87" s="2"/>
      <c r="F87" s="2"/>
      <c r="G87" s="2"/>
      <c r="H87" s="2"/>
      <c r="I87" s="2"/>
      <c r="J87" s="2"/>
      <c r="K87" s="2"/>
      <c r="L87" s="2"/>
      <c r="M87" s="2"/>
      <c r="N87" s="2"/>
      <c r="O87" s="2"/>
      <c r="P87" s="2"/>
      <c r="Q87" s="2"/>
      <c r="R87" s="2"/>
    </row>
    <row r="88" spans="1:18">
      <c r="A88" s="2"/>
      <c r="B88" s="2"/>
      <c r="C88" s="2"/>
      <c r="D88" s="2"/>
      <c r="E88" s="2"/>
      <c r="F88" s="2"/>
      <c r="G88" s="2"/>
      <c r="H88" s="2"/>
      <c r="I88" s="2"/>
      <c r="J88" s="2"/>
      <c r="K88" s="2"/>
      <c r="L88" s="2"/>
      <c r="M88" s="2"/>
      <c r="N88" s="2"/>
      <c r="O88" s="2"/>
      <c r="P88" s="2"/>
      <c r="Q88" s="2"/>
      <c r="R88" s="2"/>
    </row>
    <row r="89" spans="1:18">
      <c r="A89" s="2"/>
      <c r="B89" s="2"/>
      <c r="C89" s="2"/>
      <c r="D89" s="2"/>
      <c r="E89" s="2"/>
      <c r="F89" s="2"/>
      <c r="G89" s="2"/>
      <c r="H89" s="2"/>
      <c r="I89" s="2"/>
      <c r="J89" s="2"/>
      <c r="K89" s="2"/>
      <c r="L89" s="2"/>
      <c r="M89" s="2"/>
      <c r="N89" s="2"/>
      <c r="O89" s="2"/>
      <c r="P89" s="2"/>
      <c r="Q89" s="2"/>
      <c r="R89" s="2"/>
    </row>
    <row r="90" spans="1:18">
      <c r="A90" s="2"/>
      <c r="B90" s="2"/>
      <c r="C90" s="2"/>
      <c r="D90" s="2"/>
      <c r="E90" s="2"/>
      <c r="F90" s="2"/>
      <c r="G90" s="2"/>
      <c r="H90" s="2"/>
      <c r="I90" s="2"/>
      <c r="J90" s="2"/>
      <c r="K90" s="2"/>
      <c r="L90" s="2"/>
      <c r="M90" s="2"/>
      <c r="N90" s="2"/>
      <c r="O90" s="2"/>
      <c r="P90" s="2"/>
      <c r="Q90" s="2"/>
      <c r="R90" s="2"/>
    </row>
    <row r="91" spans="1:18">
      <c r="A91" s="2"/>
      <c r="B91" s="2"/>
      <c r="C91" s="2"/>
      <c r="D91" s="2"/>
      <c r="E91" s="2"/>
      <c r="F91" s="2"/>
      <c r="G91" s="2"/>
      <c r="H91" s="2"/>
      <c r="I91" s="2"/>
      <c r="J91" s="2"/>
      <c r="K91" s="2"/>
      <c r="L91" s="2"/>
      <c r="M91" s="2"/>
      <c r="N91" s="2"/>
      <c r="O91" s="2"/>
      <c r="P91" s="2"/>
      <c r="Q91" s="2"/>
      <c r="R91" s="2"/>
    </row>
    <row r="92" spans="1:18">
      <c r="A92" s="2"/>
      <c r="B92" s="2"/>
      <c r="C92" s="2"/>
      <c r="D92" s="2"/>
      <c r="E92" s="2"/>
      <c r="F92" s="2"/>
      <c r="G92" s="2"/>
      <c r="H92" s="2"/>
      <c r="I92" s="2"/>
      <c r="J92" s="2"/>
      <c r="K92" s="2"/>
      <c r="L92" s="2"/>
      <c r="M92" s="2"/>
      <c r="N92" s="2"/>
      <c r="O92" s="2"/>
      <c r="P92" s="2"/>
      <c r="Q92" s="2"/>
      <c r="R92" s="2"/>
    </row>
    <row r="93" spans="1:18">
      <c r="A93" s="2"/>
      <c r="B93" s="2"/>
      <c r="C93" s="2"/>
      <c r="D93" s="2"/>
      <c r="E93" s="2"/>
      <c r="F93" s="2"/>
      <c r="G93" s="2"/>
      <c r="H93" s="2"/>
      <c r="I93" s="2"/>
      <c r="J93" s="2"/>
      <c r="K93" s="2"/>
      <c r="L93" s="2"/>
      <c r="M93" s="2"/>
      <c r="N93" s="2"/>
      <c r="O93" s="2"/>
      <c r="P93" s="2"/>
      <c r="Q93" s="2"/>
      <c r="R93" s="2"/>
    </row>
    <row r="94" spans="1:18">
      <c r="A94" s="2"/>
      <c r="B94" s="2"/>
      <c r="C94" s="2"/>
      <c r="D94" s="2"/>
      <c r="E94" s="2"/>
      <c r="F94" s="2"/>
      <c r="G94" s="2"/>
      <c r="H94" s="2"/>
      <c r="I94" s="2"/>
      <c r="J94" s="2"/>
      <c r="K94" s="2"/>
      <c r="L94" s="2"/>
      <c r="M94" s="2"/>
      <c r="N94" s="2"/>
      <c r="O94" s="2"/>
      <c r="P94" s="2"/>
      <c r="Q94" s="2"/>
      <c r="R94" s="2"/>
    </row>
    <row r="95" spans="1:18">
      <c r="A95" s="2"/>
      <c r="B95" s="2"/>
      <c r="C95" s="2"/>
      <c r="D95" s="2"/>
      <c r="E95" s="2"/>
      <c r="F95" s="2"/>
      <c r="G95" s="2"/>
      <c r="H95" s="2"/>
      <c r="I95" s="2"/>
      <c r="J95" s="2"/>
      <c r="K95" s="2"/>
      <c r="L95" s="2"/>
      <c r="M95" s="2"/>
      <c r="N95" s="2"/>
      <c r="O95" s="2"/>
      <c r="P95" s="2"/>
      <c r="Q95" s="2"/>
      <c r="R95" s="2"/>
    </row>
    <row r="96" spans="1:18">
      <c r="A96" s="2"/>
      <c r="B96" s="2"/>
      <c r="C96" s="2"/>
      <c r="D96" s="2"/>
      <c r="E96" s="2"/>
      <c r="F96" s="2"/>
      <c r="G96" s="2"/>
      <c r="H96" s="2"/>
      <c r="I96" s="2"/>
      <c r="J96" s="2"/>
      <c r="K96" s="2"/>
      <c r="L96" s="2"/>
      <c r="M96" s="2"/>
      <c r="N96" s="2"/>
      <c r="O96" s="2"/>
      <c r="P96" s="2"/>
      <c r="Q96" s="2"/>
      <c r="R96" s="2"/>
    </row>
    <row r="97" spans="1:18">
      <c r="A97" s="2"/>
      <c r="B97" s="2"/>
      <c r="C97" s="2"/>
      <c r="D97" s="2"/>
      <c r="E97" s="2"/>
      <c r="F97" s="2"/>
      <c r="G97" s="2"/>
      <c r="H97" s="2"/>
      <c r="I97" s="2"/>
      <c r="J97" s="2"/>
      <c r="K97" s="2"/>
      <c r="L97" s="2"/>
      <c r="M97" s="2"/>
      <c r="N97" s="2"/>
      <c r="O97" s="2"/>
      <c r="P97" s="2"/>
      <c r="Q97" s="2"/>
      <c r="R97" s="2"/>
    </row>
    <row r="98" spans="1:18">
      <c r="A98" s="2"/>
      <c r="B98" s="2"/>
      <c r="C98" s="2"/>
      <c r="D98" s="2"/>
      <c r="E98" s="2"/>
      <c r="F98" s="2"/>
      <c r="G98" s="2"/>
      <c r="H98" s="2"/>
      <c r="I98" s="2"/>
      <c r="J98" s="2"/>
      <c r="K98" s="2"/>
      <c r="L98" s="2"/>
      <c r="M98" s="2"/>
      <c r="N98" s="2"/>
      <c r="O98" s="2"/>
      <c r="P98" s="2"/>
      <c r="Q98" s="2"/>
      <c r="R98" s="2"/>
    </row>
    <row r="99" spans="1:18">
      <c r="A99" s="2"/>
      <c r="B99" s="2"/>
      <c r="C99" s="2"/>
      <c r="D99" s="2"/>
      <c r="E99" s="2"/>
      <c r="F99" s="2"/>
      <c r="G99" s="2"/>
      <c r="H99" s="2"/>
      <c r="I99" s="2"/>
      <c r="J99" s="2"/>
      <c r="K99" s="2"/>
      <c r="L99" s="2"/>
      <c r="M99" s="2"/>
      <c r="N99" s="2"/>
      <c r="O99" s="2"/>
      <c r="P99" s="2"/>
      <c r="Q99" s="2"/>
      <c r="R99" s="2"/>
    </row>
    <row r="100" spans="1:18">
      <c r="A100" s="2"/>
      <c r="B100" s="2"/>
      <c r="C100" s="2"/>
      <c r="D100" s="2"/>
      <c r="E100" s="2"/>
      <c r="F100" s="2"/>
      <c r="G100" s="2"/>
      <c r="H100" s="2"/>
      <c r="I100" s="2"/>
      <c r="J100" s="2"/>
      <c r="K100" s="2"/>
      <c r="L100" s="2"/>
      <c r="M100" s="2"/>
      <c r="N100" s="2"/>
      <c r="O100" s="2"/>
      <c r="P100" s="2"/>
      <c r="Q100" s="2"/>
      <c r="R100" s="2"/>
    </row>
    <row r="101" spans="1:18">
      <c r="A101" s="2"/>
      <c r="B101" s="2"/>
      <c r="C101" s="2"/>
      <c r="D101" s="2"/>
      <c r="E101" s="2"/>
      <c r="F101" s="2"/>
      <c r="G101" s="2"/>
      <c r="H101" s="2"/>
      <c r="I101" s="2"/>
      <c r="J101" s="2"/>
      <c r="K101" s="2"/>
      <c r="L101" s="2"/>
      <c r="M101" s="2"/>
      <c r="N101" s="2"/>
      <c r="O101" s="2"/>
      <c r="P101" s="2"/>
      <c r="Q101" s="2"/>
      <c r="R101" s="2"/>
    </row>
    <row r="102" spans="1:18">
      <c r="A102" s="2"/>
      <c r="B102" s="2"/>
      <c r="C102" s="2"/>
      <c r="D102" s="2"/>
      <c r="E102" s="2"/>
      <c r="F102" s="2"/>
      <c r="G102" s="2"/>
      <c r="H102" s="2"/>
      <c r="I102" s="2"/>
      <c r="J102" s="2"/>
      <c r="K102" s="2"/>
      <c r="L102" s="2"/>
      <c r="M102" s="2"/>
      <c r="N102" s="2"/>
      <c r="O102" s="2"/>
      <c r="P102" s="2"/>
      <c r="Q102" s="2"/>
      <c r="R102" s="2"/>
    </row>
    <row r="103" spans="1:18">
      <c r="A103" s="2"/>
      <c r="B103" s="2"/>
      <c r="C103" s="2"/>
      <c r="D103" s="2"/>
      <c r="E103" s="2"/>
      <c r="F103" s="2"/>
      <c r="G103" s="2"/>
      <c r="H103" s="2"/>
      <c r="I103" s="2"/>
      <c r="J103" s="2"/>
      <c r="K103" s="2"/>
      <c r="L103" s="2"/>
      <c r="M103" s="2"/>
      <c r="N103" s="2"/>
      <c r="O103" s="2"/>
      <c r="P103" s="2"/>
      <c r="Q103" s="2"/>
      <c r="R103" s="2"/>
    </row>
    <row r="104" spans="1:18">
      <c r="A104" s="2"/>
      <c r="B104" s="2"/>
      <c r="C104" s="2"/>
      <c r="D104" s="2"/>
      <c r="E104" s="2"/>
      <c r="F104" s="2"/>
      <c r="G104" s="2"/>
      <c r="H104" s="2"/>
      <c r="I104" s="2"/>
      <c r="J104" s="2"/>
      <c r="K104" s="2"/>
      <c r="L104" s="2"/>
      <c r="M104" s="2"/>
      <c r="N104" s="2"/>
      <c r="O104" s="2"/>
      <c r="P104" s="2"/>
      <c r="Q104" s="2"/>
      <c r="R104" s="2"/>
    </row>
    <row r="105" spans="1:18">
      <c r="A105" s="2"/>
      <c r="B105" s="2"/>
      <c r="C105" s="2"/>
      <c r="D105" s="2"/>
      <c r="E105" s="2"/>
      <c r="F105" s="2"/>
      <c r="G105" s="2"/>
      <c r="H105" s="2"/>
      <c r="I105" s="2"/>
      <c r="J105" s="2"/>
      <c r="K105" s="2"/>
      <c r="L105" s="2"/>
      <c r="M105" s="2"/>
      <c r="N105" s="2"/>
      <c r="O105" s="2"/>
      <c r="P105" s="2"/>
      <c r="Q105" s="2"/>
      <c r="R105" s="2"/>
    </row>
    <row r="106" spans="1:18">
      <c r="A106" s="2"/>
      <c r="B106" s="2"/>
      <c r="C106" s="2"/>
      <c r="D106" s="2"/>
      <c r="E106" s="2"/>
      <c r="F106" s="2"/>
      <c r="G106" s="2"/>
      <c r="H106" s="2"/>
      <c r="I106" s="2"/>
      <c r="J106" s="2"/>
      <c r="K106" s="2"/>
      <c r="L106" s="2"/>
      <c r="M106" s="2"/>
      <c r="N106" s="2"/>
      <c r="O106" s="2"/>
      <c r="P106" s="2"/>
      <c r="Q106" s="2"/>
      <c r="R106" s="2"/>
    </row>
    <row r="107" spans="1:18">
      <c r="A107" s="2"/>
      <c r="B107" s="2"/>
      <c r="C107" s="2"/>
      <c r="D107" s="2"/>
      <c r="E107" s="2"/>
      <c r="F107" s="2"/>
      <c r="G107" s="2"/>
      <c r="H107" s="2"/>
      <c r="I107" s="2"/>
      <c r="J107" s="2"/>
      <c r="K107" s="2"/>
      <c r="L107" s="2"/>
      <c r="M107" s="2"/>
      <c r="N107" s="2"/>
      <c r="O107" s="2"/>
      <c r="P107" s="2"/>
      <c r="Q107" s="2"/>
      <c r="R107" s="2"/>
    </row>
    <row r="108" spans="1:18">
      <c r="A108" s="2"/>
      <c r="B108" s="2"/>
      <c r="C108" s="2"/>
      <c r="D108" s="2"/>
      <c r="E108" s="2"/>
      <c r="F108" s="2"/>
      <c r="G108" s="2"/>
      <c r="H108" s="2"/>
      <c r="I108" s="2"/>
      <c r="J108" s="2"/>
      <c r="K108" s="2"/>
      <c r="L108" s="2"/>
      <c r="M108" s="2"/>
      <c r="N108" s="2"/>
      <c r="O108" s="2"/>
      <c r="P108" s="2"/>
      <c r="Q108" s="2"/>
      <c r="R108" s="2"/>
    </row>
    <row r="109" spans="1:18">
      <c r="A109" s="2"/>
      <c r="B109" s="2"/>
      <c r="C109" s="2"/>
      <c r="D109" s="2"/>
      <c r="E109" s="2"/>
      <c r="F109" s="2"/>
      <c r="G109" s="2"/>
      <c r="H109" s="2"/>
      <c r="I109" s="2"/>
      <c r="J109" s="2"/>
      <c r="K109" s="2"/>
      <c r="L109" s="2"/>
      <c r="M109" s="2"/>
      <c r="N109" s="2"/>
      <c r="O109" s="2"/>
      <c r="P109" s="2"/>
      <c r="Q109" s="2"/>
      <c r="R109" s="2"/>
    </row>
    <row r="110" spans="1:18">
      <c r="A110" s="2"/>
      <c r="B110" s="2"/>
      <c r="C110" s="2"/>
      <c r="D110" s="2"/>
      <c r="E110" s="2"/>
      <c r="F110" s="2"/>
      <c r="G110" s="2"/>
      <c r="H110" s="2"/>
      <c r="I110" s="2"/>
      <c r="J110" s="2"/>
      <c r="K110" s="2"/>
      <c r="L110" s="2"/>
      <c r="M110" s="2"/>
      <c r="N110" s="2"/>
      <c r="O110" s="2"/>
      <c r="P110" s="2"/>
      <c r="Q110" s="2"/>
      <c r="R110" s="2"/>
    </row>
    <row r="111" spans="1:18">
      <c r="A111" s="2"/>
      <c r="B111" s="2"/>
      <c r="C111" s="2"/>
      <c r="D111" s="2"/>
      <c r="E111" s="2"/>
      <c r="F111" s="2"/>
      <c r="G111" s="2"/>
      <c r="H111" s="2"/>
      <c r="I111" s="2"/>
      <c r="J111" s="2"/>
      <c r="K111" s="2"/>
      <c r="L111" s="2"/>
      <c r="M111" s="2"/>
      <c r="N111" s="2"/>
      <c r="O111" s="2"/>
      <c r="P111" s="2"/>
      <c r="Q111" s="2"/>
      <c r="R111" s="2"/>
    </row>
    <row r="112" spans="1:18">
      <c r="A112" s="2"/>
      <c r="B112" s="2"/>
      <c r="C112" s="2"/>
      <c r="D112" s="2"/>
      <c r="E112" s="2"/>
      <c r="F112" s="2"/>
      <c r="G112" s="2"/>
      <c r="H112" s="2"/>
      <c r="I112" s="2"/>
      <c r="J112" s="2"/>
      <c r="K112" s="2"/>
      <c r="L112" s="2"/>
      <c r="M112" s="2"/>
      <c r="N112" s="2"/>
      <c r="O112" s="2"/>
      <c r="P112" s="2"/>
      <c r="Q112" s="2"/>
      <c r="R112" s="2"/>
    </row>
    <row r="113" spans="1:18">
      <c r="A113" s="2"/>
      <c r="B113" s="2"/>
      <c r="C113" s="2"/>
      <c r="D113" s="2"/>
      <c r="E113" s="2"/>
      <c r="F113" s="2"/>
      <c r="G113" s="2"/>
      <c r="H113" s="2"/>
      <c r="I113" s="2"/>
      <c r="J113" s="2"/>
      <c r="K113" s="2"/>
      <c r="L113" s="2"/>
      <c r="M113" s="2"/>
      <c r="N113" s="2"/>
      <c r="O113" s="2"/>
      <c r="P113" s="2"/>
      <c r="Q113" s="2"/>
      <c r="R113" s="2"/>
    </row>
    <row r="114" spans="1:18">
      <c r="A114" s="2"/>
      <c r="B114" s="2"/>
      <c r="C114" s="2"/>
      <c r="D114" s="2"/>
      <c r="E114" s="2"/>
      <c r="F114" s="2"/>
      <c r="G114" s="2"/>
      <c r="H114" s="2"/>
      <c r="I114" s="2"/>
      <c r="J114" s="2"/>
      <c r="K114" s="2"/>
      <c r="L114" s="2"/>
      <c r="M114" s="2"/>
      <c r="N114" s="2"/>
      <c r="O114" s="2"/>
      <c r="P114" s="2"/>
      <c r="Q114" s="2"/>
      <c r="R114" s="2"/>
    </row>
    <row r="115" spans="1:18">
      <c r="A115" s="2"/>
      <c r="B115" s="2"/>
      <c r="C115" s="2"/>
      <c r="D115" s="2"/>
      <c r="E115" s="2"/>
      <c r="F115" s="2"/>
      <c r="G115" s="2"/>
      <c r="H115" s="2"/>
      <c r="I115" s="2"/>
      <c r="J115" s="2"/>
      <c r="K115" s="2"/>
      <c r="L115" s="2"/>
      <c r="M115" s="2"/>
      <c r="N115" s="2"/>
      <c r="O115" s="2"/>
      <c r="P115" s="2"/>
      <c r="Q115" s="2"/>
      <c r="R115" s="2"/>
    </row>
    <row r="116" spans="1:18">
      <c r="A116" s="2"/>
      <c r="B116" s="2"/>
      <c r="C116" s="2"/>
      <c r="D116" s="2"/>
      <c r="E116" s="2"/>
      <c r="F116" s="2"/>
      <c r="G116" s="2"/>
      <c r="H116" s="2"/>
      <c r="I116" s="2"/>
      <c r="J116" s="2"/>
      <c r="K116" s="2"/>
      <c r="L116" s="2"/>
      <c r="M116" s="2"/>
      <c r="N116" s="2"/>
      <c r="O116" s="2"/>
      <c r="P116" s="2"/>
      <c r="Q116" s="2"/>
      <c r="R116" s="2"/>
    </row>
    <row r="117" spans="1:18">
      <c r="A117" s="2"/>
      <c r="B117" s="2"/>
      <c r="C117" s="2"/>
      <c r="D117" s="2"/>
      <c r="E117" s="2"/>
      <c r="F117" s="2"/>
      <c r="G117" s="2"/>
      <c r="H117" s="2"/>
      <c r="I117" s="2"/>
      <c r="J117" s="2"/>
      <c r="K117" s="2"/>
      <c r="L117" s="2"/>
      <c r="M117" s="2"/>
      <c r="N117" s="2"/>
      <c r="O117" s="2"/>
      <c r="P117" s="2"/>
      <c r="Q117" s="2"/>
      <c r="R117" s="2"/>
    </row>
    <row r="118" spans="1:18">
      <c r="A118" s="2"/>
      <c r="B118" s="2"/>
      <c r="C118" s="2"/>
      <c r="D118" s="2"/>
      <c r="E118" s="2"/>
      <c r="F118" s="2"/>
      <c r="G118" s="2"/>
      <c r="H118" s="2"/>
      <c r="I118" s="2"/>
      <c r="J118" s="2"/>
      <c r="K118" s="2"/>
      <c r="L118" s="2"/>
      <c r="M118" s="2"/>
      <c r="N118" s="2"/>
      <c r="O118" s="2"/>
      <c r="P118" s="2"/>
      <c r="Q118" s="2"/>
      <c r="R118" s="2"/>
    </row>
    <row r="119" spans="1:18">
      <c r="A119" s="2"/>
      <c r="B119" s="2"/>
      <c r="C119" s="2"/>
      <c r="D119" s="2"/>
      <c r="E119" s="2"/>
      <c r="F119" s="2"/>
      <c r="G119" s="2"/>
      <c r="H119" s="2"/>
      <c r="I119" s="2"/>
      <c r="J119" s="2"/>
      <c r="K119" s="2"/>
      <c r="L119" s="2"/>
      <c r="M119" s="2"/>
      <c r="N119" s="2"/>
      <c r="O119" s="2"/>
      <c r="P119" s="2"/>
      <c r="Q119" s="2"/>
      <c r="R119" s="2"/>
    </row>
    <row r="120" spans="1:18">
      <c r="A120" s="2"/>
      <c r="B120" s="2"/>
      <c r="C120" s="2"/>
      <c r="D120" s="2"/>
      <c r="E120" s="2"/>
      <c r="F120" s="2"/>
      <c r="G120" s="2"/>
      <c r="H120" s="2"/>
      <c r="I120" s="2"/>
      <c r="J120" s="2"/>
      <c r="K120" s="2"/>
      <c r="L120" s="2"/>
      <c r="M120" s="2"/>
      <c r="N120" s="2"/>
      <c r="O120" s="2"/>
      <c r="P120" s="2"/>
      <c r="Q120" s="2"/>
      <c r="R120" s="2"/>
    </row>
    <row r="121" spans="1:18">
      <c r="A121" s="2"/>
      <c r="B121" s="2"/>
      <c r="C121" s="2"/>
      <c r="D121" s="2"/>
      <c r="E121" s="2"/>
      <c r="F121" s="2"/>
      <c r="G121" s="2"/>
      <c r="H121" s="2"/>
      <c r="I121" s="2"/>
      <c r="J121" s="2"/>
      <c r="K121" s="2"/>
      <c r="L121" s="2"/>
      <c r="M121" s="2"/>
      <c r="N121" s="2"/>
      <c r="O121" s="2"/>
      <c r="P121" s="2"/>
      <c r="Q121" s="2"/>
      <c r="R121" s="2"/>
    </row>
    <row r="122" spans="1:18">
      <c r="A122" s="2"/>
      <c r="B122" s="2"/>
      <c r="C122" s="2"/>
      <c r="D122" s="2"/>
      <c r="E122" s="2"/>
      <c r="F122" s="2"/>
      <c r="G122" s="2"/>
      <c r="H122" s="2"/>
      <c r="I122" s="2"/>
      <c r="J122" s="2"/>
      <c r="K122" s="2"/>
      <c r="L122" s="2"/>
      <c r="M122" s="2"/>
      <c r="N122" s="2"/>
      <c r="O122" s="2"/>
      <c r="P122" s="2"/>
      <c r="Q122" s="2"/>
      <c r="R122" s="2"/>
    </row>
    <row r="123" spans="1:18">
      <c r="A123" s="2"/>
      <c r="B123" s="2"/>
      <c r="C123" s="2"/>
      <c r="D123" s="2"/>
      <c r="E123" s="2"/>
      <c r="F123" s="2"/>
      <c r="G123" s="2"/>
      <c r="H123" s="2"/>
      <c r="I123" s="2"/>
      <c r="J123" s="2"/>
      <c r="K123" s="2"/>
      <c r="L123" s="2"/>
      <c r="M123" s="2"/>
      <c r="N123" s="2"/>
      <c r="O123" s="2"/>
      <c r="P123" s="2"/>
      <c r="Q123" s="2"/>
      <c r="R123" s="2"/>
    </row>
    <row r="124" spans="1:18">
      <c r="A124" s="2"/>
      <c r="B124" s="2"/>
      <c r="C124" s="2"/>
      <c r="D124" s="2"/>
      <c r="E124" s="2"/>
      <c r="F124" s="2"/>
      <c r="G124" s="2"/>
      <c r="H124" s="2"/>
      <c r="I124" s="2"/>
      <c r="J124" s="2"/>
      <c r="K124" s="2"/>
      <c r="L124" s="2"/>
      <c r="M124" s="2"/>
      <c r="N124" s="2"/>
      <c r="O124" s="2"/>
      <c r="P124" s="2"/>
      <c r="Q124" s="2"/>
      <c r="R124" s="2"/>
    </row>
    <row r="125" spans="1:18">
      <c r="A125" s="2"/>
      <c r="B125" s="2"/>
      <c r="C125" s="2"/>
      <c r="D125" s="2"/>
      <c r="E125" s="2"/>
      <c r="F125" s="2"/>
      <c r="G125" s="2"/>
      <c r="H125" s="2"/>
      <c r="I125" s="2"/>
      <c r="J125" s="2"/>
      <c r="K125" s="2"/>
      <c r="L125" s="2"/>
      <c r="M125" s="2"/>
      <c r="N125" s="2"/>
      <c r="O125" s="2"/>
      <c r="P125" s="2"/>
      <c r="Q125" s="2"/>
      <c r="R125" s="2"/>
    </row>
    <row r="126" spans="1:18">
      <c r="A126" s="2"/>
      <c r="B126" s="2"/>
      <c r="C126" s="2"/>
      <c r="D126" s="2"/>
      <c r="E126" s="2"/>
      <c r="F126" s="2"/>
      <c r="G126" s="2"/>
      <c r="H126" s="2"/>
      <c r="I126" s="2"/>
      <c r="J126" s="2"/>
      <c r="K126" s="2"/>
      <c r="L126" s="2"/>
      <c r="M126" s="2"/>
      <c r="N126" s="2"/>
      <c r="O126" s="2"/>
      <c r="P126" s="2"/>
      <c r="Q126" s="2"/>
      <c r="R126" s="2"/>
    </row>
  </sheetData>
  <sheetProtection algorithmName="SHA-512" hashValue="olYw4juCb3feqvZUJ7k+GCb4xibvMA8uowsgOkFAwLxrWJt64haqh3YrvDTERidnN7z84ySSCelcwI+ANRWa4w==" saltValue="m7667t/Kka5TaZ+PceVDXw==" spinCount="100000" sheet="1" selectLockedCells="1"/>
  <mergeCells count="1">
    <mergeCell ref="B34:C34"/>
  </mergeCells>
  <pageMargins left="0.7" right="0.7" top="0.75" bottom="0.75" header="0.3" footer="0.3"/>
  <pageSetup paperSize="9" orientation="portrait" horizontalDpi="300"/>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8D7080350A6A48B3075A66FBCB4E9D" ma:contentTypeVersion="13" ma:contentTypeDescription="Create a new document." ma:contentTypeScope="" ma:versionID="b4b1af5abc948789ce2a84b83c8b6d2b">
  <xsd:schema xmlns:xsd="http://www.w3.org/2001/XMLSchema" xmlns:xs="http://www.w3.org/2001/XMLSchema" xmlns:p="http://schemas.microsoft.com/office/2006/metadata/properties" xmlns:ns2="1180b782-6ed4-4d92-b21d-756611a0d33e" xmlns:ns3="110532c8-bba6-4af2-8c00-a1cb8d27f227" targetNamespace="http://schemas.microsoft.com/office/2006/metadata/properties" ma:root="true" ma:fieldsID="16afb6af1b3e2791867a919513fb93d7" ns2:_="" ns3:_="">
    <xsd:import namespace="1180b782-6ed4-4d92-b21d-756611a0d33e"/>
    <xsd:import namespace="110532c8-bba6-4af2-8c00-a1cb8d27f2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80b782-6ed4-4d92-b21d-756611a0d3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532c8-bba6-4af2-8c00-a1cb8d27f22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1180b782-6ed4-4d92-b21d-756611a0d33e">
      <Terms xmlns="http://schemas.microsoft.com/office/infopath/2007/PartnerControls"/>
    </lcf76f155ced4ddcb4097134ff3c332f>
  </documentManagement>
</p:properties>
</file>

<file path=customXml/item4.xml>��< ? x m l   v e r s i o n = " 1 . 0 "   e n c o d i n g = " u t f - 1 6 " ? > < D a t a M a s h u p   x m l n s = " h t t p : / / s c h e m a s . m i c r o s o f t . c o m / D a t a M a s h u p " > A A A A A O Q D A A B Q S w M E F A A C A A g A e a h 0 W c v e 3 T G l A A A A 9 Q A A A B I A H A B D b 2 5 m a W c v U G F j a 2 F n Z S 5 4 b W w g o h g A K K A U A A A A A A A A A A A A A A A A A A A A A A A A A A A A h Y 9 B D o I w F E S v Q r q n L R C j I Z + S 6 M K N J C Y m x m 1 T K j T C x 9 A i 3 M 2 F R / I K Y h R 1 5 3 L e v M X M / X q D d K g r 7 6 J b a x p M S E A 5 8 T S q J j d Y J K R z R 3 9 B U g F b q U 6 y 0 N 4 o o 4 0 H m y e k d O 4 c M 9 b 3 P e 0 j 2 r Q F C z k P 2 C H b 7 F S p a 0 k + s v k v + w a t k 6 g 0 E b B / j R E h D a K I z u a U A 5 s Y Z A a / f T j O f b Y / E F Z d 5 b p W C 4 3 + e g l s i s D e F 8 Q D U E s D B B Q A A g A I A H m o d 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5 q H R Z X R V 2 W 9 0 A A A B N A Q A A E w A c A E Z v c m 1 1 b G F z L 1 N l Y 3 R p b 2 4 x L m 0 g o h g A K K A U A A A A A A A A A A A A A A A A A A A A A A A A A A A A b Z D B a s M w D I b v g b y D 8 C 4 J m I Z l 6 y 6 l p 9 C d 2 h y a Q g 6 l B y f T m l D H H r J N O 0 L e f c 7 M N i j T R f B J + v V L B l v b a w V V y I + r O I o j 0 w n C N z i I R u I T r E G i j S P w U W l H L X q y u b U o F 4 U j Q m V r T Z d G 6 0 u S j s d S D L h m Y Z K d p m O h l f U t J x 4 E H l j R C X W e x T 8 / k H m l 7 9 b F g Y Q y 7 5 q G Q k s 3 q L l o k r C N j y M r t 3 V W 7 m r G w f o K W L z Z i c P I 8 u c s X / 5 Q 5 Y Y G K f B l l r / c 8 S n 9 9 f D a S 4 v z h X t 9 N X 8 m K p T + C z N L 7 n x y Q N F 2 Y M l h G k e 9 + l 9 o 9 Q V Q S w E C L Q A U A A I A C A B 5 q H R Z y 9 7 d M a U A A A D 1 A A A A E g A A A A A A A A A A A A A A A A A A A A A A Q 2 9 u Z m l n L 1 B h Y 2 t h Z 2 U u e G 1 s U E s B A i 0 A F A A C A A g A e a h 0 W Q / K 6 a u k A A A A 6 Q A A A B M A A A A A A A A A A A A A A A A A 8 Q A A A F t D b 2 5 0 Z W 5 0 X 1 R 5 c G V z X S 5 4 b W x Q S w E C L Q A U A A I A C A B 5 q H R Z X R V 2 W 9 0 A A A B N A Q A A E w A A A A A A A A A A A A A A A A D i A Q A A R m 9 y b X V s Y X M v U 2 V j d G l v b j E u b V B L B Q Y A A A A A A w A D A M I A A A A M 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e C Q A A A A A A A L w 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w M j N l M z h l M S 0 5 M W Q x L T R i M 2 M t O G Q x Y y 1 l M m F h Y T c 5 N W V m Y W Y 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Q t M T E t M j B U M j E 6 M D I 6 M j Q u N D I 5 M z I 2 M 1 o i I C 8 + P E V u d H J 5 I F R 5 c G U 9 I k Z p b G x D b 2 x 1 b W 5 U e X B l c y I g V m F s d W U 9 I n N C Z 1 V G I i A v P j x F b n R y e S B U e X B l P S J G a W x s Q 2 9 s d W 1 u T m F t Z X M i I F Z h b H V l P S J z W y Z x d W 9 0 O 0 5 M V y 9 O T V c m c X V v d D s s J n F 1 b 3 Q 7 M j Q v M j U m c X V v d D s s J n F 1 b 3 Q 7 M j U v M j Y 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s Z T M v Q X V 0 b 1 J l b W 9 2 Z W R D b 2 x 1 b W 5 z M S 5 7 T k x X L 0 5 N V y w w f S Z x d W 9 0 O y w m c X V v d D t T Z W N 0 a W 9 u M S 9 U Y W J s Z T M v Q X V 0 b 1 J l b W 9 2 Z W R D b 2 x 1 b W 5 z M S 5 7 M j Q v M j U s M X 0 m c X V v d D s s J n F 1 b 3 Q 7 U 2 V j d G l v b j E v V G F i b G U z L 0 F 1 d G 9 S Z W 1 v d m V k Q 2 9 s d W 1 u c z E u e z I 1 L z I 2 L D J 9 J n F 1 b 3 Q 7 X S w m c X V v d D t D b 2 x 1 b W 5 D b 3 V u d C Z x d W 9 0 O z o z L C Z x d W 9 0 O 0 t l e U N v b H V t b k 5 h b W V z J n F 1 b 3 Q 7 O l t d L C Z x d W 9 0 O 0 N v b H V t b k l k Z W 5 0 a X R p Z X M m c X V v d D s 6 W y Z x d W 9 0 O 1 N l Y 3 R p b 2 4 x L 1 R h Y m x l M y 9 B d X R v U m V t b 3 Z l Z E N v b H V t b n M x L n t O T F c v T k 1 X L D B 9 J n F 1 b 3 Q 7 L C Z x d W 9 0 O 1 N l Y 3 R p b 2 4 x L 1 R h Y m x l M y 9 B d X R v U m V t b 3 Z l Z E N v b H V t b n M x L n s y N C 8 y N S w x f S Z x d W 9 0 O y w m c X V v d D t T Z W N 0 a W 9 u M S 9 U Y W J s Z T M v Q X V 0 b 1 J l b W 9 2 Z W R D b 2 x 1 b W 5 z M S 5 7 M j U v M j Y s M n 0 m c X V v d D t d L C Z x d W 9 0 O 1 J l b G F 0 a W 9 u c 2 h p c E l u Z m 8 m c X V v d D s 6 W 1 1 9 I i A v P j w v U 3 R h Y m x l R W 5 0 c m l l c z 4 8 L 0 l 0 Z W 0 + P E l 0 Z W 0 + P E l 0 Z W 1 M b 2 N h d G l v b j 4 8 S X R l b V R 5 c G U + R m 9 y b X V s Y T w v S X R l b V R 5 c G U + P E l 0 Z W 1 Q Y X R o P l N l Y 3 R p b 2 4 x L 1 R h Y m x l M y 9 T b 3 V y Y 2 U 8 L 0 l 0 Z W 1 Q Y X R o P j w v S X R l b U x v Y 2 F 0 a W 9 u P j x T d G F i b G V F b n R y a W V z I C 8 + P C 9 J d G V t P j x J d G V t P j x J d G V t T G 9 j Y X R p b 2 4 + P E l 0 Z W 1 U e X B l P k Z v c m 1 1 b G E 8 L 0 l 0 Z W 1 U e X B l P j x J d G V t U G F 0 a D 5 T Z W N 0 a W 9 u M S 9 U Y W J s Z T M v Q 2 h h b m d l Z C U y M F R 5 c G U 8 L 0 l 0 Z W 1 Q Y X R o P j w v S X R l b U x v Y 2 F 0 a W 9 u P j x T d G F i b G V F b n R y a W V z I C 8 + P C 9 J d G V t P j x J d G V t P j x J d G V t T G 9 j Y X R p b 2 4 + P E l 0 Z W 1 U e X B l P k Z v c m 1 1 b G E 8 L 0 l 0 Z W 1 U e X B l P j x J d G V t U G F 0 a D 5 T Z W N 0 a W 9 u M S 9 U Y W J s Z T M v R m l s d G V y Z W Q l M j B S b 3 d z P C 9 J d G V t U G F 0 a D 4 8 L 0 l 0 Z W 1 M b 2 N h d G l v b j 4 8 U 3 R h Y m x l R W 5 0 c m l l c y A v P j w v S X R l b T 4 8 L 0 l 0 Z W 1 z P j w v T G 9 j Y W x Q Y W N r Y W d l T W V 0 Y W R h d G F G a W x l P h Y A A A B Q S w U G A A A A A A A A A A A A A A A A A A A A A A A A 2 g A A A A E A A A D Q j J 3 f A R X R E Y x 6 A M B P w p f r A Q A A A L N n o 9 l T b 5 x L g w c / V K H Y Y i Q A A A A A A g A A A A A A A 2 Y A A M A A A A A Q A A A A L E g E P K B o 8 G + j r u C W I k Y E 7 A A A A A A E g A A A o A A A A B A A A A D A V f w x K r j D f / Z F G Z 2 Y N M T t U A A A A H b m P 3 n H m N 7 w t j y 1 J 3 R e + 2 N Z 0 C 0 / m U y D F C 6 x F P m + s j 4 w z h 3 + y g q z K Y q a 4 s + O T w / X x a t k / u U S J A g + T 0 s y 5 e p L k 5 t a j 6 o f f 3 C 4 y a 7 S C 3 2 W D A Z T F A A A A C s l q g g V q H n n l M V / 5 m D x z m E o R P n / < / D a t a M a s h u p > 
</file>

<file path=customXml/itemProps1.xml><?xml version="1.0" encoding="utf-8"?>
<ds:datastoreItem xmlns:ds="http://schemas.openxmlformats.org/officeDocument/2006/customXml" ds:itemID="{20A146DF-94C9-4595-8914-743343B4B883}">
  <ds:schemaRefs>
    <ds:schemaRef ds:uri="http://schemas.microsoft.com/DataMashup"/>
  </ds:schemaRefs>
</ds:datastoreItem>
</file>

<file path=customXml/itemProps2.xml><?xml version="1.0" encoding="utf-8"?>
<ds:datastoreItem xmlns:ds="http://schemas.openxmlformats.org/officeDocument/2006/customXml" ds:itemID="{A1DBA2AB-4B8C-4C58-BE12-B83E5FF64597}">
  <ds:schemaRefs>
    <ds:schemaRef ds:uri="http://purl.org/dc/dcmitype/"/>
    <ds:schemaRef ds:uri="110532c8-bba6-4af2-8c00-a1cb8d27f227"/>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1180b782-6ed4-4d92-b21d-756611a0d33e"/>
    <ds:schemaRef ds:uri="http://www.w3.org/XML/1998/namespace"/>
    <ds:schemaRef ds:uri="http://purl.org/dc/elements/1.1/"/>
  </ds:schemaRefs>
</ds:datastoreItem>
</file>

<file path=customXml/itemProps3.xml><?xml version="1.0" encoding="utf-8"?>
<ds:datastoreItem xmlns:ds="http://schemas.openxmlformats.org/officeDocument/2006/customXml" ds:itemID="{BA289E43-BCC3-4536-9CB4-503B8BAB2AC4}">
  <ds:schemaRefs>
    <ds:schemaRef ds:uri="http://schemas.microsoft.com/sharepoint/v3/contenttype/forms"/>
  </ds:schemaRefs>
</ds:datastoreItem>
</file>

<file path=customXml/itemProps4.xml><?xml version="1.0" encoding="utf-8"?>
<ds:datastoreItem xmlns:ds="http://schemas.openxmlformats.org/officeDocument/2006/customXml" ds:itemID="{D5F8BCE4-3E30-4F89-9447-B953222E96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80b782-6ed4-4d92-b21d-756611a0d33e"/>
    <ds:schemaRef ds:uri="110532c8-bba6-4af2-8c00-a1cb8d27f2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Application>Microsoft Excel</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Sharon Griffiths</dc:creator>
  <dc:description/>
  <cp:keywords/>
  <cp:lastModifiedBy>R N</cp:lastModifiedBy>
  <dcterms:created xsi:type="dcterms:W3CDTF">2015-06-05T18:17:20Z</dcterms:created>
  <dcterms:modified xsi:type="dcterms:W3CDTF">2025-05-21T16:32:28Z</dcterms:modified>
  <dc:subject/>
  <dc:title>Sustainability tool Apr25-Mar26</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0x010100DD8D7080350A6A48B3075A66FBCB4E9D</vt:lpstr>
  </property>
  <property fmtid="{D5CDD505-2E9C-101B-9397-08002B2CF9AE}" pid="3" name="MediaServiceImageTags">
    <vt:lpstr/>
  </property>
</Properties>
</file>