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7" lowestEdited="6" rupBuild="29822"/>
  <workbookPr codeName="ThisWorkbook"/>
  <bookViews>
    <workbookView xWindow="-120" yWindow="-120" windowWidth="29040" windowHeight="15720"/>
  </bookViews>
  <sheets>
    <sheet name="Sheet1" sheetId="1" r:id="rId1"/>
  </sheets>
  <calcPr fullPrecision="1"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<sst xmlns="http://schemas.openxmlformats.org/spreadsheetml/2006/main" uniqueCount="42" count="48">
  <si>
    <t>Basic salary
per week</t>
  </si>
  <si>
    <t>SENIF</t>
  </si>
  <si>
    <t>DAF</t>
  </si>
  <si>
    <t>Total funding</t>
  </si>
  <si>
    <t>Surplus/loss</t>
  </si>
  <si>
    <t>Calculators and links</t>
  </si>
  <si>
    <t>Yes</t>
  </si>
  <si>
    <t>No</t>
  </si>
  <si>
    <t>National insurance 2026/2027</t>
  </si>
  <si>
    <t>Pension</t>
  </si>
  <si>
    <t>Up to per year</t>
  </si>
  <si>
    <t>Rate</t>
  </si>
  <si>
    <t>From per year</t>
  </si>
  <si>
    <t>Select age</t>
  </si>
  <si>
    <t>Early Years Funding</t>
  </si>
  <si>
    <t>9 months  - 2 years</t>
  </si>
  <si>
    <t>2 years</t>
  </si>
  <si>
    <t>3 to 4 years</t>
  </si>
  <si>
    <t>Early Years Funding per hour</t>
  </si>
  <si>
    <t>Hourly
rate</t>
  </si>
  <si>
    <t>Total staff cost
per hour</t>
  </si>
  <si>
    <t>Total staff cost
per week</t>
  </si>
  <si>
    <t>Total staff cost
per year</t>
  </si>
  <si>
    <t>Early Years Funding 
per year</t>
  </si>
  <si>
    <t>Basic salary
per year</t>
  </si>
  <si>
    <t>Annual holiday entitlement</t>
  </si>
  <si>
    <t>Pension
per year</t>
  </si>
  <si>
    <t>Employer National Insurance per year</t>
  </si>
  <si>
    <t xml:space="preserve">Hours worked per week     </t>
  </si>
  <si>
    <t>Weeks worked
per year</t>
  </si>
  <si>
    <t>Adjustment to Early Years Funding</t>
  </si>
  <si>
    <t>Please only enter information in the GREEN boxes</t>
  </si>
  <si>
    <r>
      <t xml:space="preserve">Please select using down arrow </t>
    </r>
    <r>
      <rPr>
        <sz val="11"/>
        <color theme="1"/>
        <rFont val="Webdings"/>
        <family val="1"/>
        <charset val="2"/>
      </rPr>
      <t>6</t>
    </r>
  </si>
  <si>
    <t>Ideal staff to income ratio*</t>
  </si>
  <si>
    <t>*Calculation, if required: total income/staff costs x 100</t>
  </si>
  <si>
    <t>Special Educational Needs and Disability (SEND) funding - Supporting additional staff costs</t>
  </si>
  <si>
    <t>Special Educational Needs Inclusion Fund (SENIF) and Disability Access Funding (DAF)</t>
  </si>
  <si>
    <t>With on-costs (pension/employer national insurance)</t>
  </si>
  <si>
    <t>Additional                staff cost</t>
  </si>
  <si>
    <t>Child's attendance</t>
  </si>
  <si>
    <t>Funded hours per week</t>
  </si>
  <si>
    <t>Funded weeks per year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</si>
</sst>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4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164" formatCode="0.0"/>
  </numFmts>
  <fonts count="26">
    <font>
      <sz val="11"/>
      <color theme="1"/>
      <name val="Calibri"/>
      <family val="2"/>
      <charset val="0"/>
      <scheme val="minor"/>
    </font>
    <font>
      <b/>
      <sz val="11"/>
      <color theme="1"/>
      <name val="Calibri"/>
      <family val="2"/>
      <charset val="0"/>
      <scheme val="minor"/>
    </font>
    <font>
      <b/>
      <sz val="11"/>
      <color theme="1"/>
      <name val="Arial"/>
      <family val="2"/>
      <charset val="0"/>
    </font>
    <font>
      <sz val="11"/>
      <color theme="1"/>
      <name val="Arial"/>
      <family val="2"/>
      <charset val="0"/>
    </font>
    <font>
      <sz val="11"/>
      <color theme="1"/>
      <name val="Calibri"/>
      <family val="2"/>
      <charset val="0"/>
      <scheme val="minor"/>
    </font>
    <font>
      <i/>
      <sz val="10"/>
      <color theme="1"/>
      <name val="Arial"/>
      <family val="2"/>
      <charset val="0"/>
    </font>
    <font>
      <sz val="10"/>
      <color theme="1"/>
      <name val="Arial"/>
      <family val="2"/>
      <charset val="0"/>
    </font>
    <font>
      <sz val="12"/>
      <color theme="1"/>
      <name val="Arial"/>
      <family val="2"/>
      <charset val="0"/>
    </font>
    <font>
      <b/>
      <sz val="12"/>
      <color theme="1"/>
      <name val="Arial"/>
      <family val="2"/>
      <charset val="0"/>
    </font>
    <font>
      <u val="single"/>
      <sz val="11"/>
      <color theme="10"/>
      <name val="Calibri"/>
      <family val="2"/>
      <charset val="0"/>
      <scheme val="minor"/>
    </font>
    <font>
      <sz val="9"/>
      <color theme="1"/>
      <name val="Arial"/>
      <family val="2"/>
      <charset val="0"/>
    </font>
    <font>
      <b/>
      <sz val="9"/>
      <color theme="1"/>
      <name val="Arial"/>
      <family val="2"/>
      <charset val="0"/>
    </font>
    <font>
      <sz val="11"/>
      <color rgb="FF3366FF"/>
      <name val="Arial"/>
      <family val="2"/>
      <charset val="0"/>
    </font>
    <font>
      <sz val="11"/>
      <color rgb="FF3366FF"/>
      <name val="Calibri"/>
      <family val="2"/>
      <charset val="0"/>
      <scheme val="minor"/>
    </font>
    <font>
      <sz val="10"/>
      <color rgb="FF3366FF"/>
      <name val="Arial"/>
      <family val="2"/>
      <charset val="0"/>
    </font>
    <font>
      <u val="single"/>
      <sz val="11"/>
      <color theme="8" tint="-0.499984740745262"/>
      <name val="Arial"/>
      <family val="2"/>
      <charset val="0"/>
    </font>
    <font>
      <sz val="11"/>
      <name val="Arial"/>
      <family val="2"/>
      <charset val="0"/>
    </font>
    <font>
      <b/>
      <sz val="10"/>
      <color theme="1"/>
      <name val="Arial"/>
      <family val="2"/>
      <charset val="0"/>
    </font>
    <font>
      <sz val="12"/>
      <color rgb="FFFF0000"/>
      <name val="Arial"/>
      <family val="2"/>
      <charset val="0"/>
    </font>
    <font>
      <sz val="11"/>
      <color rgb="FFFF0000"/>
      <name val="Calibri"/>
      <family val="2"/>
      <charset val="0"/>
      <scheme val="minor"/>
    </font>
    <font>
      <b/>
      <sz val="14"/>
      <color theme="1"/>
      <name val="Arial"/>
      <family val="2"/>
      <charset val="0"/>
    </font>
    <font>
      <sz val="11"/>
      <color theme="1"/>
      <name val="Webdings"/>
      <family val="1"/>
      <charset val="2"/>
    </font>
    <font>
      <sz val="12"/>
      <color theme="9" tint="-0.499984740745262"/>
      <name val="Arial"/>
      <family val="2"/>
      <charset val="0"/>
    </font>
    <font>
      <sz val="10"/>
      <color theme="1"/>
      <name val="Arial"/>
      <charset val="0"/>
    </font>
    <font>
      <sz val="12"/>
      <name val="Arial"/>
      <family val="2"/>
      <charset val="0"/>
    </font>
    <font>
      <sz val="11"/>
      <name val="Calibri"/>
      <family val="2"/>
      <charset val="0"/>
      <scheme val="minor"/>
    </font>
  </fonts>
  <fills count="7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42">
    <xf numFmtId="0" fontId="0" fillId="0" borderId="0"/>
    <xf numFmtId="44" fontId="0" fillId="0" borderId="0" applyAlignment="0" applyBorder="0" applyFont="0" applyFill="0" applyProtection="0"/>
    <xf numFmtId="0" fontId="9" fillId="0" borderId="0" applyAlignment="0" applyBorder="0" applyNumberFormat="0" applyFill="0" applyProtection="0"/>
  </cellStyleXfs>
  <cellXfs>
    <xf numFmtId="0" fontId="0" fillId="0" borderId="0" xfId="0"/>
    <xf numFmtId="44" fontId="7" fillId="2" borderId="1" xfId="1" applyBorder="1" applyFont="1" applyNumberFormat="1" applyFill="1" applyProtection="1"/>
    <xf numFmtId="44" fontId="7" fillId="2" borderId="2" xfId="1" applyBorder="1" applyFont="1" applyNumberFormat="1" applyFill="1" applyProtection="1"/>
    <xf numFmtId="44" fontId="7" fillId="2" borderId="3" xfId="1" applyBorder="1" applyFont="1" applyNumberFormat="1" applyFill="1" applyProtection="1"/>
    <xf numFmtId="44" fontId="7" fillId="2" borderId="4" xfId="1" applyBorder="1" applyFont="1" applyNumberFormat="1" applyFill="1" applyProtection="1">
      <protection locked="0"/>
    </xf>
    <xf numFmtId="44" fontId="7" fillId="2" borderId="5" xfId="0" applyBorder="1" applyFont="1" applyNumberFormat="1" applyFill="1"/>
    <xf numFmtId="9" fontId="7" fillId="2" borderId="6" xfId="1" applyBorder="1" applyFont="1" applyNumberFormat="1" applyFill="1" applyProtection="1"/>
    <xf numFmtId="9" fontId="7" fillId="3" borderId="5" xfId="1" applyBorder="1" applyFont="1" applyNumberFormat="1" applyFill="1" applyProtection="1">
      <protection locked="0"/>
    </xf>
    <xf numFmtId="0" fontId="7" fillId="4" borderId="7" xfId="0" applyBorder="1" applyFont="1" applyFill="1" applyProtection="1">
      <protection locked="0"/>
    </xf>
    <xf numFmtId="9" fontId="7" fillId="4" borderId="7" xfId="0" applyAlignment="1" applyBorder="1" applyFont="1" applyNumberFormat="1" applyFill="1" applyProtection="1">
      <alignment horizontal="left"/>
      <protection locked="0"/>
    </xf>
    <xf numFmtId="0" fontId="3" fillId="4" borderId="7" xfId="0" applyBorder="1" applyFont="1" applyFill="1" applyProtection="1">
      <protection locked="0"/>
    </xf>
    <xf numFmtId="0" fontId="0" fillId="5" borderId="0" xfId="0" applyFill="1"/>
    <xf numFmtId="0" fontId="20" fillId="5" borderId="0" xfId="0" applyFont="1" applyFill="1"/>
    <xf numFmtId="0" fontId="8" fillId="5" borderId="0" xfId="0" applyFont="1" applyFill="1"/>
    <xf numFmtId="0" fontId="2" fillId="5" borderId="0" xfId="0" applyFont="1" applyFill="1"/>
    <xf numFmtId="0" fontId="2" fillId="5" borderId="0" xfId="0" applyAlignment="1" applyFont="1" applyFill="1">
      <alignment horizontal="center" wrapText="1"/>
    </xf>
    <xf numFmtId="44" fontId="2" fillId="5" borderId="0" xfId="0" applyFont="1" applyNumberFormat="1" applyFill="1"/>
    <xf numFmtId="0" fontId="3" fillId="5" borderId="0" xfId="0" applyFont="1" applyFill="1"/>
    <xf numFmtId="44" fontId="3" fillId="5" borderId="0" xfId="1" applyBorder="1" applyFont="1" applyNumberFormat="1" applyFill="1"/>
    <xf numFmtId="0" fontId="5" fillId="5" borderId="0" xfId="0" applyAlignment="1" applyFont="1" applyFill="1">
      <alignment horizontal="center" vertical="top" wrapText="1"/>
    </xf>
    <xf numFmtId="0" fontId="3" fillId="5" borderId="0" xfId="0" applyAlignment="1" applyFont="1" applyFill="1">
      <alignment horizontal="center" wrapText="1"/>
    </xf>
    <xf numFmtId="44" fontId="0" fillId="5" borderId="0" xfId="1" applyBorder="1" applyFont="1" applyNumberFormat="1" applyFill="1"/>
    <xf numFmtId="44" fontId="19" fillId="5" borderId="0" xfId="1" applyBorder="1" applyFont="1" applyNumberFormat="1" applyFill="1"/>
    <xf numFmtId="44" fontId="0" fillId="5" borderId="0" xfId="1" applyBorder="1" applyFont="1" applyNumberFormat="1" applyFill="1" applyProtection="1">
      <protection locked="0"/>
    </xf>
    <xf numFmtId="44" fontId="10" fillId="5" borderId="0" xfId="0" applyFont="1" applyNumberFormat="1" applyFill="1"/>
    <xf numFmtId="44" fontId="3" fillId="5" borderId="0" xfId="1" applyAlignment="1" applyBorder="1" applyFont="1" applyNumberFormat="1" applyFill="1" applyProtection="1">
      <alignment horizontal="left"/>
      <protection locked="0"/>
    </xf>
    <xf numFmtId="44" fontId="3" fillId="5" borderId="0" xfId="1" applyBorder="1" applyFont="1" applyNumberFormat="1" applyFill="1" applyProtection="1">
      <protection locked="0"/>
    </xf>
    <xf numFmtId="10" fontId="3" fillId="5" borderId="0" xfId="1" applyAlignment="1" applyBorder="1" applyFont="1" applyNumberFormat="1" applyFill="1" applyProtection="1">
      <alignment horizontal="left"/>
      <protection locked="0"/>
    </xf>
    <xf numFmtId="10" fontId="0" fillId="5" borderId="0" xfId="1" applyAlignment="1" applyBorder="1" applyFont="1" applyNumberFormat="1" applyFill="1" applyProtection="1">
      <alignment horizontal="left"/>
      <protection locked="0"/>
    </xf>
    <xf numFmtId="10" fontId="0" fillId="5" borderId="0" xfId="1" applyAlignment="1" applyBorder="1" applyFont="1" applyNumberFormat="1" applyFill="1" applyProtection="1">
      <alignment horizontal="center"/>
      <protection locked="0"/>
    </xf>
    <xf numFmtId="0" fontId="1" fillId="5" borderId="0" xfId="0" applyFont="1" applyFill="1"/>
    <xf numFmtId="0" fontId="0" fillId="5" borderId="0" xfId="0" applyFill="1" applyProtection="1">
      <protection locked="0"/>
    </xf>
    <xf numFmtId="44" fontId="0" fillId="5" borderId="0" xfId="1" applyBorder="1" applyFont="1" applyNumberFormat="1" applyFill="1" applyProtection="1"/>
    <xf numFmtId="0" fontId="7" fillId="5" borderId="0" xfId="0" applyAlignment="1" applyFont="1" applyFill="1">
      <alignment vertical="center"/>
    </xf>
    <xf numFmtId="0" fontId="6" fillId="5" borderId="8" xfId="0" applyBorder="1" applyFont="1" applyFill="1"/>
    <xf numFmtId="44" fontId="6" fillId="5" borderId="4" xfId="0" applyBorder="1" applyFont="1" applyNumberFormat="1" applyFill="1"/>
    <xf numFmtId="0" fontId="6" fillId="5" borderId="2" xfId="0" applyBorder="1" applyFont="1" applyFill="1"/>
    <xf numFmtId="44" fontId="6" fillId="5" borderId="3" xfId="0" applyBorder="1" applyFont="1" applyNumberFormat="1" applyFill="1"/>
    <xf numFmtId="9" fontId="6" fillId="5" borderId="2" xfId="0" applyAlignment="1" applyBorder="1" applyFont="1" applyNumberFormat="1" applyFill="1">
      <alignment horizontal="left"/>
    </xf>
    <xf numFmtId="44" fontId="6" fillId="5" borderId="0" xfId="0" applyFont="1" applyNumberFormat="1" applyFill="1"/>
    <xf numFmtId="0" fontId="6" fillId="5" borderId="9" xfId="0" applyBorder="1" applyFont="1" applyFill="1"/>
    <xf numFmtId="44" fontId="6" fillId="5" borderId="10" xfId="0" applyBorder="1" applyFont="1" applyNumberFormat="1" applyFill="1"/>
    <xf numFmtId="44" fontId="0" fillId="5" borderId="10" xfId="0" applyBorder="1" applyNumberFormat="1" applyFill="1"/>
    <xf numFmtId="44" fontId="0" fillId="5" borderId="0" xfId="0" applyNumberFormat="1" applyFill="1"/>
    <xf numFmtId="0" fontId="10" fillId="5" borderId="11" xfId="0" applyAlignment="1" applyBorder="1" applyFont="1" applyFill="1">
      <alignment horizontal="center"/>
    </xf>
    <xf numFmtId="0" fontId="10" fillId="5" borderId="3" xfId="0" applyAlignment="1" applyBorder="1" applyFont="1" applyFill="1">
      <alignment horizontal="center"/>
    </xf>
    <xf numFmtId="0" fontId="10" fillId="5" borderId="2" xfId="0" applyAlignment="1" applyBorder="1" applyFont="1" applyFill="1">
      <alignment horizontal="center"/>
    </xf>
    <xf numFmtId="0" fontId="6" fillId="5" borderId="0" xfId="0" applyFont="1" applyFill="1"/>
    <xf numFmtId="6" fontId="6" fillId="5" borderId="12" xfId="0" applyBorder="1" applyFont="1" applyNumberFormat="1" applyFill="1"/>
    <xf numFmtId="10" fontId="6" fillId="5" borderId="4" xfId="0" applyBorder="1" applyFont="1" applyNumberFormat="1" applyFill="1"/>
    <xf numFmtId="6" fontId="6" fillId="5" borderId="9" xfId="0" applyBorder="1" applyFont="1" applyNumberFormat="1" applyFill="1"/>
    <xf numFmtId="9" fontId="6" fillId="5" borderId="10" xfId="0" applyBorder="1" applyFont="1" applyNumberFormat="1" applyFill="1"/>
    <xf numFmtId="0" fontId="6" fillId="5" borderId="0" xfId="0" applyAlignment="1" applyFont="1" applyFill="1">
      <alignment vertical="top" wrapText="1"/>
    </xf>
    <xf numFmtId="0" fontId="10" fillId="5" borderId="0" xfId="0" applyFont="1" applyFill="1"/>
    <xf numFmtId="6" fontId="6" fillId="5" borderId="13" xfId="0" applyBorder="1" applyFont="1" applyNumberFormat="1" applyFill="1"/>
    <xf numFmtId="10" fontId="6" fillId="5" borderId="10" xfId="0" applyBorder="1" applyFont="1" applyNumberFormat="1" applyFill="1"/>
    <xf numFmtId="9" fontId="10" fillId="5" borderId="0" xfId="0" applyFont="1" applyNumberFormat="1" applyFill="1"/>
    <xf numFmtId="0" fontId="10" fillId="5" borderId="0" xfId="0" applyAlignment="1" applyFont="1" applyFill="1">
      <alignment horizontal="center"/>
    </xf>
    <xf numFmtId="0" fontId="6" fillId="5" borderId="0" xfId="0" applyAlignment="1" applyFont="1" applyFill="1">
      <alignment wrapText="1"/>
    </xf>
    <xf numFmtId="0" fontId="6" fillId="5" borderId="0" xfId="0" applyAlignment="1" applyFont="1" applyFill="1">
      <alignment horizontal="left" vertical="top" wrapText="1"/>
    </xf>
    <xf numFmtId="0" fontId="10" fillId="5" borderId="0" xfId="0" applyFont="1" applyFill="1" applyProtection="1">
      <protection locked="0"/>
    </xf>
    <xf numFmtId="2" fontId="10" fillId="5" borderId="0" xfId="0" applyFont="1" applyNumberFormat="1" applyFill="1"/>
    <xf numFmtId="0" fontId="6" fillId="5" borderId="0" xfId="0" applyFont="1" applyFill="1" applyProtection="1">
      <protection locked="0"/>
    </xf>
    <xf numFmtId="0" fontId="3" fillId="5" borderId="0" xfId="0" applyFont="1" applyFill="1" applyProtection="1">
      <protection locked="0"/>
    </xf>
    <xf numFmtId="0" fontId="12" fillId="5" borderId="0" xfId="0" applyFont="1" applyFill="1" applyProtection="1">
      <protection locked="0"/>
    </xf>
    <xf numFmtId="0" fontId="3" fillId="5" borderId="0" xfId="0" applyAlignment="1" applyFont="1" applyFill="1">
      <alignment horizontal="right"/>
    </xf>
    <xf numFmtId="8" fontId="16" fillId="5" borderId="0" xfId="0" applyFont="1" applyNumberFormat="1" applyFill="1"/>
    <xf numFmtId="0" fontId="3" fillId="5" borderId="0" xfId="0" applyAlignment="1" applyFont="1" applyFill="1" applyProtection="1">
      <alignment vertical="center"/>
      <protection locked="0"/>
    </xf>
    <xf numFmtId="0" fontId="15" fillId="5" borderId="0" xfId="2" applyFont="1" applyFill="1" applyProtection="1">
      <protection locked="0"/>
    </xf>
    <xf numFmtId="0" fontId="13" fillId="5" borderId="0" xfId="0" applyFont="1" applyFill="1" applyProtection="1">
      <protection locked="0"/>
    </xf>
    <xf numFmtId="44" fontId="3" fillId="5" borderId="0" xfId="0" applyFont="1" applyNumberFormat="1" applyFill="1"/>
    <xf numFmtId="0" fontId="15" fillId="5" borderId="0" xfId="2" applyFont="1" applyFill="1"/>
    <xf numFmtId="164" fontId="6" fillId="5" borderId="0" xfId="0" applyFont="1" applyNumberFormat="1" applyFill="1"/>
    <xf numFmtId="0" fontId="14" fillId="5" borderId="0" xfId="0" applyFont="1" applyFill="1" applyProtection="1">
      <protection locked="0"/>
    </xf>
    <xf numFmtId="0" fontId="7" fillId="5" borderId="0" xfId="0" applyFont="1" applyFill="1"/>
    <xf numFmtId="44" fontId="7" fillId="5" borderId="0" xfId="0" applyFont="1" applyNumberFormat="1" applyFill="1"/>
    <xf numFmtId="164" fontId="7" fillId="5" borderId="0" xfId="0" applyFont="1" applyNumberFormat="1" applyFill="1"/>
    <xf numFmtId="0" fontId="11" fillId="5" borderId="0" xfId="0" applyFont="1" applyFill="1" applyProtection="1">
      <protection locked="0"/>
    </xf>
    <xf numFmtId="0" fontId="2" fillId="5" borderId="0" xfId="0" applyFont="1" applyFill="1" applyProtection="1">
      <protection locked="0"/>
    </xf>
    <xf numFmtId="9" fontId="10" fillId="5" borderId="0" xfId="0" applyFont="1" applyNumberFormat="1" applyFill="1" applyProtection="1">
      <protection locked="0"/>
    </xf>
    <xf numFmtId="2" fontId="6" fillId="5" borderId="0" xfId="0" applyFont="1" applyNumberFormat="1" applyFill="1"/>
    <xf numFmtId="10" fontId="10" fillId="5" borderId="0" xfId="0" applyFont="1" applyNumberFormat="1" applyFill="1" applyProtection="1">
      <protection locked="0"/>
    </xf>
    <xf numFmtId="2" fontId="3" fillId="5" borderId="0" xfId="0" applyFont="1" applyNumberFormat="1" applyFill="1"/>
    <xf numFmtId="0" fontId="16" fillId="5" borderId="0" xfId="0" applyFont="1" applyFill="1" applyProtection="1">
      <protection locked="0"/>
    </xf>
    <xf numFmtId="9" fontId="3" fillId="5" borderId="0" xfId="0" applyFont="1" applyNumberFormat="1" applyFill="1"/>
    <xf numFmtId="0" fontId="15" fillId="5" borderId="0" xfId="2" applyBorder="1" applyFont="1" applyFill="1" applyProtection="1">
      <protection locked="0"/>
    </xf>
    <xf numFmtId="10" fontId="3" fillId="5" borderId="0" xfId="0" applyFont="1" applyNumberFormat="1" applyFill="1"/>
    <xf numFmtId="10" fontId="10" fillId="5" borderId="0" xfId="0" applyFont="1" applyNumberFormat="1" applyFill="1"/>
    <xf numFmtId="8" fontId="18" fillId="5" borderId="0" xfId="0" applyFont="1" applyNumberFormat="1" applyFill="1"/>
    <xf numFmtId="0" fontId="17" fillId="5" borderId="0" xfId="0" applyFont="1" applyFill="1"/>
    <xf numFmtId="44" fontId="7" fillId="2" borderId="2" xfId="1" applyBorder="1" applyFont="1" applyNumberFormat="1" applyFill="1" applyProtection="1">
      <protection locked="0"/>
    </xf>
    <xf numFmtId="44" fontId="7" fillId="2" borderId="14" xfId="0" applyBorder="1" applyFont="1" applyNumberFormat="1" applyFill="1"/>
    <xf numFmtId="44" fontId="8" fillId="6" borderId="15" xfId="0" applyBorder="1" applyFont="1" applyNumberFormat="1" applyFill="1"/>
    <xf numFmtId="44" fontId="8" fillId="6" borderId="16" xfId="0" applyBorder="1" applyFont="1" applyNumberFormat="1" applyFill="1"/>
    <xf numFmtId="8" fontId="7" fillId="2" borderId="17" xfId="0" applyBorder="1" applyFont="1" applyNumberFormat="1" applyFill="1"/>
    <xf numFmtId="0" fontId="6" fillId="5" borderId="0" xfId="0" applyAlignment="1" applyFont="1" applyFill="1">
      <alignment horizontal="center" vertical="center"/>
    </xf>
    <xf numFmtId="0" fontId="10" fillId="5" borderId="18" xfId="0" applyAlignment="1" applyBorder="1" applyFont="1" applyFill="1">
      <alignment horizontal="center"/>
    </xf>
    <xf numFmtId="0" fontId="10" fillId="5" borderId="19" xfId="0" applyAlignment="1" applyBorder="1" applyFont="1" applyFill="1">
      <alignment horizontal="center"/>
    </xf>
    <xf numFmtId="0" fontId="10" fillId="5" borderId="20" xfId="0" applyAlignment="1" applyBorder="1" applyFont="1" applyFill="1">
      <alignment horizontal="center"/>
    </xf>
    <xf numFmtId="0" fontId="6" fillId="5" borderId="20" xfId="0" applyAlignment="1" applyBorder="1" applyFont="1" applyFill="1">
      <alignment horizontal="center"/>
    </xf>
    <xf numFmtId="0" fontId="6" fillId="5" borderId="19" xfId="0" applyAlignment="1" applyBorder="1" applyFont="1" applyFill="1">
      <alignment horizontal="center"/>
    </xf>
    <xf numFmtId="44" fontId="7" fillId="2" borderId="8" xfId="1" applyBorder="1" applyFont="1" applyNumberFormat="1" applyFill="1" applyProtection="1"/>
    <xf numFmtId="44" fontId="7" fillId="3" borderId="21" xfId="1" applyBorder="1" applyFont="1" applyNumberFormat="1" applyFill="1" applyProtection="1">
      <protection locked="0"/>
    </xf>
    <xf numFmtId="0" fontId="7" fillId="3" borderId="22" xfId="1" applyAlignment="1" applyBorder="1" applyFont="1" applyNumberFormat="1" applyFill="1" applyProtection="1">
      <alignment horizontal="center"/>
      <protection locked="0"/>
    </xf>
    <xf numFmtId="0" fontId="7" fillId="3" borderId="23" xfId="1" applyAlignment="1" applyBorder="1" applyFont="1" applyNumberFormat="1" applyFill="1" applyProtection="1">
      <alignment horizontal="center"/>
      <protection locked="0"/>
    </xf>
    <xf numFmtId="44" fontId="2" fillId="6" borderId="21" xfId="0" applyBorder="1" applyFont="1" applyNumberFormat="1" applyFill="1"/>
    <xf numFmtId="44" fontId="3" fillId="2" borderId="22" xfId="0" applyBorder="1" applyFont="1" applyNumberFormat="1" applyFill="1"/>
    <xf numFmtId="44" fontId="2" fillId="6" borderId="24" xfId="0" applyBorder="1" applyFont="1" applyNumberFormat="1" applyFill="1"/>
    <xf numFmtId="44" fontId="6" fillId="5" borderId="25" xfId="1" applyAlignment="1" applyBorder="1" applyFont="1" applyNumberFormat="1" applyFill="1" applyProtection="1">
      <alignment horizontal="center" vertical="top" wrapText="1"/>
    </xf>
    <xf numFmtId="44" fontId="6" fillId="5" borderId="26" xfId="1" applyAlignment="1" applyBorder="1" applyFont="1" applyNumberFormat="1" applyFill="1" applyProtection="1">
      <alignment horizontal="center" vertical="top" wrapText="1"/>
    </xf>
    <xf numFmtId="44" fontId="3" fillId="2" borderId="1" xfId="1" applyBorder="1" applyFont="1" applyNumberFormat="1" applyFill="1" applyProtection="1"/>
    <xf numFmtId="44" fontId="3" fillId="2" borderId="27" xfId="1" applyBorder="1" applyFont="1" applyNumberFormat="1" applyFill="1" applyProtection="1"/>
    <xf numFmtId="44" fontId="3" fillId="2" borderId="28" xfId="1" applyBorder="1" applyFont="1" applyNumberFormat="1" applyFill="1" applyProtection="1"/>
    <xf numFmtId="0" fontId="6" fillId="5" borderId="29" xfId="0" applyAlignment="1" applyBorder="1" applyFont="1" applyFill="1">
      <alignment vertical="center" wrapText="1"/>
    </xf>
    <xf numFmtId="0" fontId="6" fillId="5" borderId="30" xfId="0" applyAlignment="1" applyBorder="1" applyFont="1" applyFill="1">
      <alignment vertical="center" wrapText="1"/>
    </xf>
    <xf numFmtId="0" fontId="22" fillId="5" borderId="0" xfId="0" applyFont="1" applyFill="1"/>
    <xf numFmtId="44" fontId="6" fillId="5" borderId="31" xfId="0" applyBorder="1" applyFont="1" applyNumberFormat="1" applyFill="1"/>
    <xf numFmtId="9" fontId="23" fillId="5" borderId="8" xfId="0" applyAlignment="1" applyBorder="1" applyFont="1" applyNumberFormat="1" applyFill="1">
      <alignment horizontal="left"/>
    </xf>
    <xf numFmtId="9" fontId="23" fillId="5" borderId="9" xfId="0" applyAlignment="1" applyBorder="1" applyFont="1" applyNumberFormat="1" applyFill="1">
      <alignment horizontal="left"/>
    </xf>
    <xf numFmtId="44" fontId="6" fillId="5" borderId="32" xfId="0" applyBorder="1" applyFont="1" applyNumberFormat="1" applyFill="1"/>
    <xf numFmtId="0" fontId="6" fillId="5" borderId="33" xfId="0" applyAlignment="1" applyBorder="1" applyFont="1" applyFill="1">
      <alignment horizontal="center"/>
    </xf>
    <xf numFmtId="0" fontId="6" fillId="5" borderId="26" xfId="0" applyAlignment="1" applyBorder="1" applyFont="1" applyFill="1">
      <alignment horizontal="center"/>
    </xf>
    <xf numFmtId="44" fontId="0" fillId="5" borderId="4" xfId="0" applyBorder="1" applyNumberFormat="1" applyFill="1"/>
    <xf numFmtId="0" fontId="22" fillId="5" borderId="0" xfId="0" applyAlignment="1" applyFont="1" applyFill="1">
      <alignment vertical="center"/>
    </xf>
    <xf numFmtId="0" fontId="7" fillId="5" borderId="0" xfId="0" applyAlignment="1" applyFont="1" applyFill="1">
      <alignment horizontal="left" vertical="center" wrapText="1"/>
    </xf>
    <xf numFmtId="2" fontId="3" fillId="3" borderId="21" xfId="0" applyAlignment="1" applyBorder="1" applyFont="1" applyNumberFormat="1" applyFill="1">
      <alignment horizontal="center"/>
    </xf>
    <xf numFmtId="2" fontId="3" fillId="3" borderId="24" xfId="0" applyAlignment="1" applyBorder="1" applyFont="1" applyNumberFormat="1" applyFill="1">
      <alignment horizontal="center"/>
    </xf>
    <xf numFmtId="0" fontId="6" fillId="5" borderId="34" xfId="0" applyAlignment="1" applyBorder="1" applyFont="1" applyFill="1">
      <alignment horizontal="center" vertical="center" wrapText="1"/>
    </xf>
    <xf numFmtId="0" fontId="6" fillId="5" borderId="35" xfId="0" applyAlignment="1" applyBorder="1" applyFont="1" applyFill="1">
      <alignment horizontal="center" vertical="center" wrapText="1"/>
    </xf>
    <xf numFmtId="0" fontId="6" fillId="5" borderId="34" xfId="0" applyAlignment="1" applyBorder="1" applyFont="1" applyFill="1">
      <alignment horizontal="center" vertical="top" wrapText="1"/>
    </xf>
    <xf numFmtId="0" fontId="6" fillId="5" borderId="36" xfId="0" applyAlignment="1" applyBorder="1" applyFont="1" applyFill="1">
      <alignment horizontal="center" vertical="top" wrapText="1"/>
    </xf>
    <xf numFmtId="0" fontId="6" fillId="5" borderId="37" xfId="0" applyAlignment="1" applyBorder="1" applyFont="1" applyFill="1">
      <alignment horizontal="center" vertical="top" wrapText="1"/>
    </xf>
    <xf numFmtId="0" fontId="6" fillId="5" borderId="35" xfId="0" applyAlignment="1" applyBorder="1" applyFont="1" applyFill="1">
      <alignment horizontal="center" vertical="top" wrapText="1"/>
    </xf>
    <xf numFmtId="0" fontId="6" fillId="5" borderId="18" xfId="0" applyAlignment="1" applyBorder="1" applyFont="1" applyFill="1">
      <alignment horizontal="center"/>
    </xf>
    <xf numFmtId="0" fontId="6" fillId="5" borderId="20" xfId="0" applyBorder="1" applyFont="1" applyFill="1"/>
    <xf numFmtId="0" fontId="6" fillId="5" borderId="19" xfId="0" applyBorder="1" applyFont="1" applyFill="1"/>
    <xf numFmtId="0" fontId="6" fillId="5" borderId="38" xfId="0" applyAlignment="1" applyBorder="1" applyFont="1" applyFill="1">
      <alignment vertical="center" wrapText="1"/>
    </xf>
    <xf numFmtId="0" fontId="24" fillId="5" borderId="0" xfId="0" applyFont="1" applyFill="1"/>
    <xf numFmtId="0" fontId="25" fillId="5" borderId="0" xfId="0" applyFont="1" applyFill="1"/>
  </cellXfs>
  <cellStyles count="3">
    <cellStyle name="Currency" xfId="1" builtinId="4"/>
    <cellStyle name="Hyperlink" xfId="2" builtinId="8"/>
    <cellStyle name="Normal" xfId="0" builtinId="0"/>
  </cellStyles>
  <dxfs/>
  <tableStyles count="0" defaultTableStyle="TableStyleMedium2" defaultPivotStyle="PivotStyleLight16"/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7" Type="http://schemas.openxmlformats.org/officeDocument/2006/relationships/customXml" Target="../customXml/item2.xml" /><Relationship Id="rId3" Type="http://schemas.openxmlformats.org/officeDocument/2006/relationships/styles" Target="styles.xml" /><Relationship Id="rId6" Type="http://schemas.openxmlformats.org/officeDocument/2006/relationships/customXml" Target="../customXml/item1.xml" /><Relationship Id="rId2" Type="http://schemas.openxmlformats.org/officeDocument/2006/relationships/theme" Target="theme/theme1.xml" /><Relationship Id="rId8" Type="http://schemas.openxmlformats.org/officeDocument/2006/relationships/customXml" Target="../customXml/item3.xml" /><Relationship Id="rId5" Type="http://schemas.microsoft.com/office/2017/10/relationships/person" Target="persons/person.xml" /><Relationship Id="rId4" Type="http://schemas.openxmlformats.org/officeDocument/2006/relationships/sharedStrings" Target="sharedStrings.xml" /><Relationship Id="rId1" Type="http://schemas.openxmlformats.org/officeDocument/2006/relationships/worksheet" Target="worksheets/sheet1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/xl/media/image1.png" /><Relationship Id="rId2" Type="http://schemas.openxmlformats.org/officeDocument/2006/relationships/image" Target="/xl/media/image2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1276350</xdr:colOff>
      <xdr:row>0</xdr:row>
      <xdr:rowOff>81915</xdr:rowOff>
    </xdr:from>
    <xdr:to>
      <xdr:col>8</xdr:col>
      <xdr:colOff>104701</xdr:colOff>
      <xdr:row>0</xdr:row>
      <xdr:rowOff>689610</xdr:rowOff>
    </xdr:to>
    <xdr:pic macro="">
      <xdr:nvPicPr>
        <xdr:cNvPr id="12" name="Picture 3" descr="Cambridgeshire Early Years, Childcare, and School Readiness logo">
          <a:extLst xmlns:a="http://schemas.openxmlformats.org/drawingml/2006/main">
            <a:ext uri="{FF2B5EF4-FFF2-40B4-BE49-F238E27FC236}">
              <a16:creationId xmlns:a16="http://schemas.microsoft.com/office/drawing/2014/main" id="{384EB6AB-BC5E-4A16-A017-8BAA49821EF4}"/>
            </a:ext>
          </a:extLst>
        </xdr:cNvPr>
        <xdr:cNvPicPr>
          <a:picLocks noChangeAspect="1"/>
        </xdr:cNvPicPr>
      </xdr:nvPicPr>
      <xdr:blipFill>
        <a:blip xmlns:d5p1="http://schemas.openxmlformats.org/officeDocument/2006/relationships" d5p1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>
          <a:fillRect/>
        </a:stretch>
      </xdr:blipFill>
      <xdr:spPr>
        <a:xfrm>
          <a:off x="6635750" y="82550"/>
          <a:ext cx="2800773" cy="2800773"/>
        </a:xfrm>
        <a:prstGeom xmlns:a="http://schemas.openxmlformats.org/drawingml/2006/main" prst="rect">
          <a:avLst/>
        </a:prstGeom>
        <a:noFill/>
      </xdr:spPr>
    </xdr:pic>
    <xdr:clientData/>
  </xdr:twoCellAnchor>
  <xdr:twoCellAnchor editAs="oneCell">
    <xdr:from>
      <xdr:col>0</xdr:col>
      <xdr:colOff>77279</xdr:colOff>
      <xdr:row>0</xdr:row>
      <xdr:rowOff>64770</xdr:rowOff>
    </xdr:from>
    <xdr:to>
      <xdr:col>2</xdr:col>
      <xdr:colOff>135861</xdr:colOff>
      <xdr:row>0</xdr:row>
      <xdr:rowOff>667702</xdr:rowOff>
    </xdr:to>
    <xdr:pic macro="">
      <xdr:nvPicPr>
        <xdr:cNvPr id="10" name="Picture 4" descr="Cambridgeshire County Council logo">
          <a:extLst xmlns:a="http://schemas.openxmlformats.org/drawingml/2006/main">
            <a:ext uri="{FF2B5EF4-FFF2-40B4-BE49-F238E27FC236}">
              <a16:creationId xmlns:a16="http://schemas.microsoft.com/office/drawing/2014/main" id="{838387BB-0F84-45B3-9A5A-87607D7C28B4}"/>
            </a:ext>
          </a:extLst>
        </xdr:cNvPr>
        <xdr:cNvPicPr>
          <a:picLocks noChangeAspect="1"/>
        </xdr:cNvPicPr>
      </xdr:nvPicPr>
      <xdr:blipFill>
        <a:blip xmlns:d5p1="http://schemas.openxmlformats.org/officeDocument/2006/relationships" d5p1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 l="3102" t="38998" r="3168" b="39175"/>
        <a:stretch>
          <a:fillRect/>
        </a:stretch>
      </xdr:blipFill>
      <xdr:spPr>
        <a:xfrm>
          <a:off x="77788" y="65088"/>
          <a:ext cx="2610274" cy="2610274"/>
        </a:xfrm>
        <a:prstGeom xmlns:a="http://schemas.openxmlformats.org/drawingml/2006/main" prst="rect">
          <a:avLst/>
        </a:prstGeom>
        <a:noFill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/xl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Y56"/>
  <sheetViews>
    <sheetView view="normal" tabSelected="1" workbookViewId="0">
      <selection pane="topLeft" activeCell="D14" sqref="D14"/>
    </sheetView>
  </sheetViews>
  <sheetFormatPr defaultColWidth="8.7109375" defaultRowHeight="15"/>
  <cols>
    <col min="1" max="7" width="19.140625" style="11" customWidth="1"/>
    <col min="8" max="8" width="2.140625" style="11" customWidth="1"/>
    <col min="9" max="15" width="19.140625" style="11" customWidth="1"/>
    <col min="16" max="20" width="17.5703125" style="11" customWidth="1"/>
    <col min="21" max="22" width="12.27734375" style="11" customWidth="1"/>
    <col min="23" max="23" width="8.7109375" style="11" customWidth="1"/>
    <col min="24" max="24" width="20.5703125" style="11" customWidth="1"/>
    <col min="25" max="25" width="11" style="11" customWidth="1"/>
    <col min="26" max="16384" width="8.7109375" style="11" customWidth="1"/>
  </cols>
  <sheetData>
    <row r="1" ht="54.95" customHeight="1"/>
    <row r="2" spans="1:1" ht="23.45" customHeight="1">
      <c r="A2" s="12" t="s">
        <v>35</v>
      </c>
    </row>
    <row r="3" spans="1:1" ht="18" customHeight="1">
      <c r="A3" s="74" t="s">
        <v>36</v>
      </c>
    </row>
    <row r="4" spans="1:1" ht="14.1" customHeight="1">
      <c r="A4" s="12"/>
    </row>
    <row r="5" spans="1:3" ht="14.1" customHeight="1">
      <c r="A5" s="137" t="s">
        <v>31</v>
      </c>
      <c r="B5" s="138"/>
      <c r="C5" s="138"/>
    </row>
    <row r="6" spans="1:1" ht="14.1" customHeight="1" thickBot="1">
      <c r="A6" s="115"/>
    </row>
    <row r="7" spans="1:3" ht="26.1" customHeight="1" thickBot="1">
      <c r="A7" s="115"/>
      <c r="B7" s="127" t="s">
        <v>40</v>
      </c>
      <c r="C7" s="128" t="s">
        <v>41</v>
      </c>
    </row>
    <row r="8" spans="1:3" ht="26.1" customHeight="1" thickBot="1">
      <c r="A8" s="123" t="s">
        <v>39</v>
      </c>
      <c r="B8" s="125">
        <v>15</v>
      </c>
      <c r="C8" s="126">
        <v>38</v>
      </c>
    </row>
    <row r="9" spans="1:1" ht="11.45" customHeight="1" thickBot="1">
      <c r="A9" s="115"/>
    </row>
    <row r="10" spans="5:7" ht="14.45" customHeight="1" thickBot="1">
      <c r="E10" s="134"/>
      <c r="F10" s="133" t="s">
        <v>37</v>
      </c>
      <c r="G10" s="135"/>
    </row>
    <row r="11" spans="1:10" ht="26.1" customHeight="1" thickBot="1">
      <c r="A11" s="14"/>
      <c r="B11" s="129" t="s">
        <v>19</v>
      </c>
      <c r="C11" s="130" t="s">
        <v>28</v>
      </c>
      <c r="D11" s="131" t="s">
        <v>29</v>
      </c>
      <c r="E11" s="129" t="s">
        <v>20</v>
      </c>
      <c r="F11" s="130" t="s">
        <v>21</v>
      </c>
      <c r="G11" s="132" t="s">
        <v>22</v>
      </c>
      <c r="H11" s="15"/>
      <c r="I11" s="113" t="s">
        <v>0</v>
      </c>
      <c r="J11" s="110">
        <f>SUM(B12*C12)</f>
        <v>190.65</v>
      </c>
    </row>
    <row r="12" spans="1:10" ht="26.1" customHeight="1" thickBot="1">
      <c r="A12" s="124" t="s">
        <v>38</v>
      </c>
      <c r="B12" s="102">
        <v>12.71</v>
      </c>
      <c r="C12" s="103">
        <v>15</v>
      </c>
      <c r="D12" s="104">
        <v>38</v>
      </c>
      <c r="E12" s="105">
        <f>SUM(F12/C12)</f>
        <v>15.226642105263156</v>
      </c>
      <c r="F12" s="106">
        <f>SUM(J12:J15)/D12</f>
        <v>228.39963157894735</v>
      </c>
      <c r="G12" s="107">
        <f>SUM(J12:J15)</f>
        <v>8679.186</v>
      </c>
      <c r="H12" s="16"/>
      <c r="I12" s="114" t="s">
        <v>24</v>
      </c>
      <c r="J12" s="111">
        <f>SUM(B12*C12)*D12</f>
        <v>7244.7</v>
      </c>
    </row>
    <row r="13" spans="1:13" ht="26.1" customHeight="1" thickBot="1">
      <c r="A13" s="17"/>
      <c r="B13" s="18"/>
      <c r="C13" s="18"/>
      <c r="D13" s="19"/>
      <c r="E13" s="18"/>
      <c r="F13" s="18"/>
      <c r="G13" s="18"/>
      <c r="H13" s="18"/>
      <c r="I13" s="114" t="s">
        <v>25</v>
      </c>
      <c r="J13" s="111">
        <f>SUM(J11*5.6)</f>
        <v>1067.6399999999999</v>
      </c>
      <c r="L13" s="17"/>
      <c r="M13" s="17"/>
    </row>
    <row r="14" spans="2:10" ht="26.1" customHeight="1" thickBot="1">
      <c r="B14" s="20" t="s">
        <v>32</v>
      </c>
      <c r="C14" s="108" t="s">
        <v>18</v>
      </c>
      <c r="D14" s="109" t="s">
        <v>23</v>
      </c>
      <c r="E14" s="21"/>
      <c r="F14" s="22"/>
      <c r="G14" s="21"/>
      <c r="H14" s="21"/>
      <c r="I14" s="114" t="s">
        <v>26</v>
      </c>
      <c r="J14" s="111">
        <f>IF((J12-C33)*D33&gt;0,(J12-C33)*D33,0)</f>
        <v>30.140999999999995</v>
      </c>
    </row>
    <row r="15" spans="1:10" ht="26.1" customHeight="1" thickBot="1">
      <c r="A15" s="17" t="s">
        <v>14</v>
      </c>
      <c r="B15" s="8" t="s">
        <v>16</v>
      </c>
      <c r="C15" s="90">
        <f>VLOOKUP(B15,A26:B29,2,0)</f>
        <v>8.44</v>
      </c>
      <c r="D15" s="1">
        <f>SUM(C15*C12)*D12</f>
        <v>4810.8</v>
      </c>
      <c r="E15" s="23"/>
      <c r="F15" s="24"/>
      <c r="G15" s="23"/>
      <c r="H15" s="23"/>
      <c r="I15" s="136" t="s">
        <v>27</v>
      </c>
      <c r="J15" s="112">
        <f>IF((J12-A33)*B33&gt;0,(J12-A33)*B33,0)</f>
        <v>336.705</v>
      </c>
    </row>
    <row r="16" spans="1:9" ht="26.1" customHeight="1" thickBot="1">
      <c r="A16" s="25" t="s">
        <v>33</v>
      </c>
      <c r="C16" s="7">
        <v>1</v>
      </c>
      <c r="D16" s="6">
        <f>C16</f>
        <v>1</v>
      </c>
      <c r="E16" s="26" t="s">
        <v>34</v>
      </c>
      <c r="F16" s="23"/>
      <c r="I16" s="23"/>
    </row>
    <row r="17" spans="1:11" ht="26.1" customHeight="1">
      <c r="A17" s="27" t="s">
        <v>30</v>
      </c>
      <c r="C17" s="2">
        <f>SUM(C15*C16)</f>
        <v>8.44</v>
      </c>
      <c r="D17" s="3">
        <f>SUM(C17*C12)*D12</f>
        <v>4810.8</v>
      </c>
      <c r="E17" s="28"/>
      <c r="F17" s="29"/>
      <c r="G17" s="29"/>
      <c r="H17" s="29"/>
      <c r="I17" s="30"/>
      <c r="J17" s="29"/>
      <c r="K17" s="29"/>
    </row>
    <row r="18" spans="1:11" ht="26.1" customHeight="1">
      <c r="A18" s="17" t="s">
        <v>1</v>
      </c>
      <c r="B18" s="9">
        <v>1</v>
      </c>
      <c r="C18" s="101">
        <f>VLOOKUP(B18,F26:G29,2,0)</f>
        <v>7.5</v>
      </c>
      <c r="D18" s="4">
        <f>((B8*B18)*C18)*C8</f>
        <v>4275</v>
      </c>
      <c r="E18" s="23"/>
      <c r="F18" s="23"/>
      <c r="G18" s="23"/>
      <c r="H18" s="23"/>
      <c r="J18" s="23"/>
      <c r="K18" s="31"/>
    </row>
    <row r="19" spans="1:11" ht="26.1" customHeight="1" thickBot="1">
      <c r="A19" s="17" t="s">
        <v>2</v>
      </c>
      <c r="B19" s="10" t="s">
        <v>7</v>
      </c>
      <c r="C19" s="5">
        <f>(D19/D12)/C12</f>
        <v>0</v>
      </c>
      <c r="D19" s="91">
        <f>VLOOKUP(B19,D26:E27,2,0)</f>
        <v>0</v>
      </c>
      <c r="F19" s="23"/>
      <c r="G19" s="23"/>
      <c r="H19" s="23"/>
      <c r="I19" s="23"/>
      <c r="J19" s="23"/>
      <c r="K19" s="31"/>
    </row>
    <row r="20" spans="1:11" ht="26.1" customHeight="1" thickBot="1">
      <c r="A20" s="13" t="s">
        <v>3</v>
      </c>
      <c r="C20" s="92">
        <f>SUM(C17:C19)</f>
        <v>15.94</v>
      </c>
      <c r="D20" s="93">
        <f>SUM(D17:D19)</f>
        <v>9085.8</v>
      </c>
      <c r="E20" s="32"/>
      <c r="F20" s="32"/>
      <c r="G20" s="32"/>
      <c r="H20" s="32"/>
      <c r="I20" s="30"/>
      <c r="J20" s="32"/>
      <c r="K20" s="31"/>
    </row>
    <row r="21" spans="1:4" ht="26.1" customHeight="1" thickTop="1" thickBot="1">
      <c r="A21" s="13" t="s">
        <v>4</v>
      </c>
      <c r="C21" s="94">
        <f>C20-E12</f>
        <v>0.71335789473684308</v>
      </c>
      <c r="D21" s="94">
        <f>D20-G12</f>
        <v>406.61399999999958</v>
      </c>
    </row>
    <row r="22" ht="14.45" customHeight="1" thickTop="1"/>
    <row r="23" spans="1:1" hidden="1">
      <c r="A23" s="33" t="s">
        <v>5</v>
      </c>
    </row>
    <row r="24" spans="8:18" ht="14.45" customHeight="1" hidden="1" thickBot="1">
      <c r="H24" s="17"/>
      <c r="I24" s="17"/>
      <c r="J24" s="17"/>
      <c r="K24" s="17"/>
      <c r="L24" s="17"/>
      <c r="M24" s="17"/>
      <c r="N24" s="17"/>
      <c r="O24" s="17"/>
      <c r="Q24" s="57"/>
      <c r="R24" s="57"/>
    </row>
    <row r="25" spans="1:18" ht="14.45" customHeight="1" hidden="1" thickBot="1">
      <c r="A25" s="99" t="s">
        <v>14</v>
      </c>
      <c r="B25" s="100"/>
      <c r="D25" s="99" t="s">
        <v>2</v>
      </c>
      <c r="E25" s="100"/>
      <c r="F25" s="120" t="s">
        <v>1</v>
      </c>
      <c r="G25" s="121"/>
      <c r="H25" s="17"/>
      <c r="I25" s="17"/>
      <c r="J25" s="17"/>
      <c r="K25" s="17"/>
      <c r="L25" s="95"/>
      <c r="M25" s="95"/>
      <c r="Q25" s="57"/>
      <c r="R25" s="57"/>
    </row>
    <row r="26" spans="1:18" ht="14.45" customHeight="1" hidden="1">
      <c r="A26" s="34" t="s">
        <v>15</v>
      </c>
      <c r="B26" s="35">
        <v>11.42</v>
      </c>
      <c r="D26" s="36" t="s">
        <v>6</v>
      </c>
      <c r="E26" s="119">
        <v>975</v>
      </c>
      <c r="F26" s="38">
        <v>0</v>
      </c>
      <c r="G26" s="37">
        <v>0</v>
      </c>
      <c r="H26" s="59"/>
      <c r="I26" s="52"/>
      <c r="J26" s="52"/>
      <c r="K26" s="52"/>
      <c r="L26" s="52"/>
      <c r="M26" s="52"/>
      <c r="N26" s="15"/>
      <c r="O26" s="15"/>
      <c r="Q26" s="53"/>
      <c r="R26" s="39"/>
    </row>
    <row r="27" spans="1:18" ht="14.45" customHeight="1" hidden="1" thickBot="1">
      <c r="A27" s="34" t="s">
        <v>16</v>
      </c>
      <c r="B27" s="35">
        <v>8.44</v>
      </c>
      <c r="D27" s="40" t="s">
        <v>7</v>
      </c>
      <c r="E27" s="116">
        <v>0</v>
      </c>
      <c r="F27" s="117">
        <v>0.5</v>
      </c>
      <c r="G27" s="122">
        <v>7.5</v>
      </c>
      <c r="H27" s="60"/>
      <c r="I27" s="61"/>
      <c r="J27" s="24"/>
      <c r="K27" s="24"/>
      <c r="L27" s="24"/>
      <c r="M27" s="24"/>
      <c r="N27" s="24"/>
      <c r="O27" s="24"/>
      <c r="Q27" s="53"/>
      <c r="R27" s="39"/>
    </row>
    <row r="28" spans="1:18" ht="14.45" customHeight="1" hidden="1">
      <c r="A28" s="34" t="s">
        <v>17</v>
      </c>
      <c r="B28" s="35">
        <v>6.04</v>
      </c>
      <c r="F28" s="117">
        <v>0.75</v>
      </c>
      <c r="G28" s="122">
        <v>7.5</v>
      </c>
      <c r="H28" s="60"/>
      <c r="I28" s="61"/>
      <c r="J28" s="24"/>
      <c r="K28" s="24"/>
      <c r="L28" s="24"/>
      <c r="M28" s="24"/>
      <c r="N28" s="24"/>
      <c r="O28" s="24"/>
      <c r="Q28" s="53"/>
      <c r="R28" s="39"/>
    </row>
    <row r="29" spans="1:23" ht="14.45" customHeight="1" hidden="1" thickBot="1">
      <c r="A29" s="40" t="s">
        <v>13</v>
      </c>
      <c r="B29" s="41">
        <v>0</v>
      </c>
      <c r="F29" s="118">
        <v>1</v>
      </c>
      <c r="G29" s="42">
        <v>7.5</v>
      </c>
      <c r="H29" s="60"/>
      <c r="I29" s="61"/>
      <c r="J29" s="24"/>
      <c r="K29" s="24"/>
      <c r="L29" s="24"/>
      <c r="M29" s="24"/>
      <c r="N29" s="24"/>
      <c r="O29" s="24"/>
      <c r="Q29" s="53"/>
      <c r="R29" s="39"/>
      <c r="W29" s="47"/>
    </row>
    <row r="30" spans="8:25" ht="14.45" customHeight="1" hidden="1" thickBot="1">
      <c r="H30" s="58"/>
      <c r="I30" s="47"/>
      <c r="J30" s="58"/>
      <c r="K30" s="47"/>
      <c r="L30" s="58"/>
      <c r="M30" s="58"/>
      <c r="N30" s="58"/>
      <c r="O30" s="15"/>
      <c r="Q30" s="53"/>
      <c r="R30" s="39"/>
      <c r="S30" s="47"/>
      <c r="T30" s="47"/>
      <c r="U30" s="47"/>
      <c r="V30" s="47"/>
      <c r="W30" s="62"/>
      <c r="X30" s="47"/>
      <c r="Y30" s="39"/>
    </row>
    <row r="31" spans="1:15" ht="14.45" customHeight="1" hidden="1" thickBot="1">
      <c r="A31" s="96" t="s">
        <v>8</v>
      </c>
      <c r="B31" s="97"/>
      <c r="C31" s="98" t="s">
        <v>9</v>
      </c>
      <c r="D31" s="97"/>
      <c r="H31" s="24"/>
      <c r="I31" s="53"/>
      <c r="J31" s="24"/>
      <c r="K31" s="56"/>
      <c r="L31" s="24"/>
      <c r="M31" s="53"/>
      <c r="N31" s="24"/>
      <c r="O31" s="24"/>
    </row>
    <row r="32" spans="1:23" ht="14.45" customHeight="1" hidden="1">
      <c r="A32" s="44" t="s">
        <v>10</v>
      </c>
      <c r="B32" s="45" t="s">
        <v>11</v>
      </c>
      <c r="C32" s="46" t="s">
        <v>12</v>
      </c>
      <c r="D32" s="45" t="s">
        <v>11</v>
      </c>
      <c r="Q32" s="63"/>
      <c r="R32" s="64"/>
      <c r="S32" s="62"/>
      <c r="T32" s="62"/>
      <c r="U32" s="62"/>
      <c r="V32" s="62"/>
      <c r="W32" s="62"/>
    </row>
    <row r="33" spans="1:23" ht="14.45" customHeight="1" hidden="1" thickBot="1">
      <c r="A33" s="48">
        <v>5000</v>
      </c>
      <c r="B33" s="49">
        <v>0.15</v>
      </c>
      <c r="C33" s="50">
        <v>6240</v>
      </c>
      <c r="D33" s="51">
        <v>0.03</v>
      </c>
      <c r="K33" s="17"/>
      <c r="N33" s="65"/>
      <c r="O33" s="66"/>
      <c r="Q33" s="67"/>
      <c r="R33" s="64"/>
      <c r="S33" s="62"/>
      <c r="T33" s="62"/>
      <c r="U33" s="62"/>
      <c r="V33" s="31"/>
      <c r="W33" s="62"/>
    </row>
    <row r="34" spans="1:23" ht="14.45" customHeight="1" hidden="1">
      <c r="A34" s="48">
        <v>50270</v>
      </c>
      <c r="B34" s="49">
        <v>0.15</v>
      </c>
      <c r="C34" s="47"/>
      <c r="D34" s="47"/>
      <c r="E34" s="47"/>
      <c r="N34" s="65"/>
      <c r="O34" s="66"/>
      <c r="Q34" s="68"/>
      <c r="R34" s="69"/>
      <c r="S34" s="62"/>
      <c r="T34" s="62"/>
      <c r="U34" s="62"/>
      <c r="V34" s="31"/>
      <c r="W34" s="62"/>
    </row>
    <row r="35" spans="1:23" ht="14.45" customHeight="1" hidden="1">
      <c r="A35" s="48">
        <v>50270</v>
      </c>
      <c r="B35" s="49">
        <v>0.15</v>
      </c>
      <c r="C35" s="47"/>
      <c r="D35" s="47"/>
      <c r="H35" s="17"/>
      <c r="Q35" s="68"/>
      <c r="R35" s="69"/>
      <c r="S35" s="62"/>
      <c r="T35" s="62"/>
      <c r="U35" s="62"/>
      <c r="V35" s="31"/>
      <c r="W35" s="62"/>
    </row>
    <row r="36" spans="1:24" ht="14.45" customHeight="1" hidden="1" thickBot="1">
      <c r="A36" s="54">
        <v>50270</v>
      </c>
      <c r="B36" s="55">
        <v>0.15</v>
      </c>
      <c r="C36" s="47"/>
      <c r="D36" s="47"/>
      <c r="J36" s="39"/>
      <c r="K36" s="47"/>
      <c r="L36" s="47"/>
      <c r="M36" s="39"/>
      <c r="N36" s="47"/>
      <c r="O36" s="47"/>
      <c r="Q36" s="71"/>
      <c r="R36" s="69"/>
      <c r="S36" s="62"/>
      <c r="T36" s="62"/>
      <c r="U36" s="62"/>
      <c r="V36" s="31"/>
      <c r="W36" s="62"/>
      <c r="X36" s="47"/>
    </row>
    <row r="37" spans="1:25" ht="14.45" customHeight="1">
      <c r="A37" s="47"/>
      <c r="B37" s="47"/>
      <c r="C37" s="39"/>
      <c r="D37" s="72"/>
      <c r="E37" s="39"/>
      <c r="F37" s="70"/>
      <c r="G37" s="47"/>
      <c r="H37" s="47"/>
      <c r="I37" s="47"/>
      <c r="J37" s="39"/>
      <c r="K37" s="47"/>
      <c r="L37" s="47"/>
      <c r="M37" s="39"/>
      <c r="N37" s="47"/>
      <c r="O37" s="47"/>
      <c r="Q37" s="71"/>
      <c r="R37" s="73"/>
      <c r="S37" s="62"/>
      <c r="T37" s="62"/>
      <c r="U37" s="62"/>
      <c r="V37" s="31"/>
      <c r="W37" s="62"/>
      <c r="X37" s="47"/>
      <c r="Y37" s="47"/>
    </row>
    <row r="38" spans="1:25" ht="14.45" customHeight="1">
      <c r="A38" s="17"/>
      <c r="B38" s="74"/>
      <c r="C38" s="75"/>
      <c r="D38" s="76"/>
      <c r="E38" s="75"/>
      <c r="F38" s="70"/>
      <c r="G38" s="17"/>
      <c r="H38" s="17"/>
      <c r="I38" s="47"/>
      <c r="J38" s="39"/>
      <c r="K38" s="47"/>
      <c r="L38" s="47"/>
      <c r="M38" s="39"/>
      <c r="N38" s="47"/>
      <c r="O38" s="47"/>
      <c r="Q38" s="68"/>
      <c r="R38" s="62"/>
      <c r="S38" s="62"/>
      <c r="T38" s="62"/>
      <c r="U38" s="62"/>
      <c r="V38" s="31"/>
      <c r="W38" s="62"/>
      <c r="X38" s="47"/>
      <c r="Y38" s="47"/>
    </row>
    <row r="39" spans="1:25" ht="14.45" customHeight="1">
      <c r="A39" s="17"/>
      <c r="B39" s="74"/>
      <c r="C39" s="75"/>
      <c r="D39" s="76"/>
      <c r="E39" s="75"/>
      <c r="F39" s="70"/>
      <c r="G39" s="17"/>
      <c r="H39" s="17"/>
      <c r="I39" s="47"/>
      <c r="J39" s="39"/>
      <c r="K39" s="47"/>
      <c r="L39" s="47"/>
      <c r="M39" s="39"/>
      <c r="N39" s="47"/>
      <c r="O39" s="47"/>
      <c r="Q39" s="68"/>
      <c r="R39" s="62"/>
      <c r="S39" s="62"/>
      <c r="T39" s="62"/>
      <c r="U39" s="62"/>
      <c r="V39" s="31"/>
      <c r="W39" s="31"/>
      <c r="X39" s="47"/>
      <c r="Y39" s="47"/>
    </row>
    <row r="40" spans="1:24" ht="14.45" customHeight="1">
      <c r="A40" s="17"/>
      <c r="B40" s="47"/>
      <c r="C40" s="39"/>
      <c r="D40" s="72"/>
      <c r="E40" s="39"/>
      <c r="F40" s="70"/>
      <c r="G40" s="17"/>
      <c r="H40" s="17"/>
      <c r="I40" s="47"/>
      <c r="J40" s="39"/>
      <c r="K40" s="47"/>
      <c r="L40" s="47"/>
      <c r="M40" s="39"/>
      <c r="N40" s="47"/>
      <c r="O40" s="47"/>
      <c r="Q40" s="31"/>
      <c r="R40" s="77"/>
      <c r="S40" s="63"/>
      <c r="T40" s="63"/>
      <c r="U40" s="63"/>
      <c r="V40" s="31"/>
      <c r="W40" s="31"/>
      <c r="X40" s="17"/>
    </row>
    <row r="41" spans="2:24" ht="14.45" customHeight="1">
      <c r="B41" s="47"/>
      <c r="C41" s="47"/>
      <c r="D41" s="72"/>
      <c r="E41" s="39"/>
      <c r="F41" s="70"/>
      <c r="G41" s="47"/>
      <c r="H41" s="47"/>
      <c r="I41" s="47"/>
      <c r="J41" s="39"/>
      <c r="K41" s="47"/>
      <c r="L41" s="47"/>
      <c r="M41" s="39"/>
      <c r="N41" s="47"/>
      <c r="O41" s="47"/>
      <c r="Q41" s="78"/>
      <c r="R41" s="60"/>
      <c r="S41" s="79"/>
      <c r="T41" s="63"/>
      <c r="U41" s="63"/>
      <c r="V41" s="63"/>
      <c r="W41" s="31"/>
      <c r="X41" s="17"/>
    </row>
    <row r="42" spans="2:24" ht="14.45" customHeight="1">
      <c r="B42" s="47"/>
      <c r="C42" s="47"/>
      <c r="D42" s="47"/>
      <c r="E42" s="47"/>
      <c r="F42" s="80"/>
      <c r="G42" s="47"/>
      <c r="H42" s="47"/>
      <c r="I42" s="47"/>
      <c r="M42" s="43"/>
      <c r="Q42" s="63"/>
      <c r="R42" s="60"/>
      <c r="S42" s="81"/>
      <c r="T42" s="63"/>
      <c r="U42" s="63"/>
      <c r="V42" s="63"/>
      <c r="W42" s="31"/>
      <c r="X42" s="17"/>
    </row>
    <row r="43" spans="1:24" ht="14.45" customHeight="1">
      <c r="A43" s="17"/>
      <c r="C43" s="82"/>
      <c r="E43" s="17"/>
      <c r="I43" s="82"/>
      <c r="Q43" s="83"/>
      <c r="R43" s="60"/>
      <c r="S43" s="79"/>
      <c r="T43" s="63"/>
      <c r="U43" s="63"/>
      <c r="V43" s="63"/>
      <c r="W43" s="31"/>
      <c r="X43" s="17"/>
    </row>
    <row r="44" spans="1:24" ht="14.45" customHeight="1">
      <c r="A44" s="17"/>
      <c r="C44" s="82"/>
      <c r="E44" s="17"/>
      <c r="I44" s="84"/>
      <c r="Q44" s="85"/>
      <c r="R44" s="60"/>
      <c r="S44" s="79"/>
      <c r="T44" s="63"/>
      <c r="U44" s="63"/>
      <c r="V44" s="63"/>
      <c r="W44" s="17"/>
      <c r="X44" s="17"/>
    </row>
    <row r="45" spans="1:24" ht="14.45" customHeight="1">
      <c r="A45" s="17"/>
      <c r="C45" s="86"/>
      <c r="E45" s="17"/>
      <c r="I45" s="82"/>
      <c r="R45" s="53"/>
      <c r="S45" s="87"/>
      <c r="T45" s="17"/>
      <c r="U45" s="17"/>
      <c r="V45" s="17"/>
      <c r="W45" s="17"/>
      <c r="X45" s="17"/>
    </row>
    <row r="46" ht="14.45" customHeight="1"/>
    <row r="47" spans="1:4" ht="14.45" customHeight="1">
      <c r="A47" s="17"/>
      <c r="D47" s="70"/>
    </row>
    <row r="48" spans="1:4" ht="14.45" customHeight="1">
      <c r="A48" s="17"/>
      <c r="D48" s="70"/>
    </row>
    <row r="49" spans="1:4" ht="14.45" customHeight="1">
      <c r="A49" s="17"/>
      <c r="D49" s="70"/>
    </row>
    <row r="50" ht="14.45" customHeight="1"/>
    <row r="51" ht="14.45" customHeight="1"/>
    <row r="52" spans="1:5" ht="14.45" customHeight="1">
      <c r="A52" s="74"/>
      <c r="E52" s="88"/>
    </row>
    <row r="53" spans="1:5" ht="14.45" customHeight="1">
      <c r="A53" s="74"/>
      <c r="E53" s="88"/>
    </row>
    <row r="56" spans="1:1">
      <c r="A56" s="89"/>
    </row>
  </sheetData>
  <sheetProtection algorithmName="SHA-512" hashValue="g6e0+oQL+ZxouVLQWvYq+V5VV0VPawUZaqoVEALg4n3EeXLsyep5/c5XS7hC6/GBPmHFTsbEa6PUYHVdLqfpow==" saltValue="0IFRyIfCQKCzR7G/9OjOfA==" spinCount="100000" sheet="1" selectLockedCells="1"/>
  <mergeCells count="7">
    <mergeCell ref="L25:M25"/>
    <mergeCell ref="A31:B31"/>
    <mergeCell ref="Q24:R24"/>
    <mergeCell ref="C31:D31"/>
    <mergeCell ref="A25:B25"/>
    <mergeCell ref="F25:G25"/>
    <mergeCell ref="D25:E25"/>
  </mergeCells>
  <dataValidations count="6">
    <dataValidation type="decimal" allowBlank="1" showInputMessage="1" showErrorMessage="1" sqref="K18:K20 E12">
      <formula1>0.5</formula1>
      <formula2>60</formula2>
    </dataValidation>
    <dataValidation type="list" allowBlank="1" showInputMessage="1" showErrorMessage="1" sqref="H27:H31">
      <formula1>#REF!</formula1>
    </dataValidation>
    <dataValidation type="list" allowBlank="1" showInputMessage="1" showErrorMessage="1" sqref="M31">
      <formula1>$X$38:$X$39</formula1>
    </dataValidation>
    <dataValidation type="list" allowBlank="1" showInputMessage="1" showErrorMessage="1" sqref="B15">
      <formula1>$A$26:$A$29</formula1>
    </dataValidation>
    <dataValidation type="list" allowBlank="1" showInputMessage="1" showErrorMessage="1" sqref="I31 B19">
      <formula1>$D$26:$D$27</formula1>
    </dataValidation>
    <dataValidation type="list" allowBlank="1" showInputMessage="1" showErrorMessage="1" sqref="K31 B18">
      <formula1>$F$26:$F$29</formula1>
    </dataValidation>
  </dataValidations>
  <pageMargins left="0.59055118110236227" right="0.59055118110236227" top="0.59055118110236227" bottom="0.59055118110236227" header="0" footer="0"/>
  <pageSetup paperSize="9" orientation="landscape" horizontalDpi="300"/>
  <headerFooter scaleWithDoc="1" alignWithMargins="0" differentFirst="0" differentOddEven="0"/>
  <ignoredErrors>
    <ignoredError sqref="C15" unlockedFormula="1"/>
  </ignoredErrors>
  <drawing r:id="rId2"/>
  <extLst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8D7080350A6A48B3075A66FBCB4E9D" ma:contentTypeVersion="14" ma:contentTypeDescription="Create a new document." ma:contentTypeScope="" ma:versionID="05d6f773afd17a3265f813416c7ac83c">
  <xsd:schema xmlns:xsd="http://www.w3.org/2001/XMLSchema" xmlns:xs="http://www.w3.org/2001/XMLSchema" xmlns:p="http://schemas.microsoft.com/office/2006/metadata/properties" xmlns:ns2="1180b782-6ed4-4d92-b21d-756611a0d33e" xmlns:ns3="110532c8-bba6-4af2-8c00-a1cb8d27f227" targetNamespace="http://schemas.microsoft.com/office/2006/metadata/properties" ma:root="true" ma:fieldsID="16526eb9e2895d4b6f148c7582991a96" ns2:_="" ns3:_="">
    <xsd:import namespace="1180b782-6ed4-4d92-b21d-756611a0d33e"/>
    <xsd:import namespace="110532c8-bba6-4af2-8c00-a1cb8d27f2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80b782-6ed4-4d92-b21d-756611a0d3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2a33aaf0-d2be-4910-a308-718f043c10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0532c8-bba6-4af2-8c00-a1cb8d27f22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xsi="http://www.w3.org/2001/XMLSchema-instance" xmlns:pc="http://schemas.microsoft.com/office/infopath/2007/PartnerControls" xmlns:p="http://schemas.microsoft.com/office/2006/metadata/properties">
  <documentManagement>
    <lcf76f155ced4ddcb4097134ff3c332f xmlns="1180b782-6ed4-4d92-b21d-756611a0d33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64AB59-FD4A-4C65-AAF2-2010480BE200}">
  <ds:schemaRefs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  <ds:schemaRef ds:uri="http://purl.org/dc/elements/1.1/"/>
    <ds:schemaRef ds:uri="110532c8-bba6-4af2-8c00-a1cb8d27f227"/>
    <ds:schemaRef ds:uri="http://schemas.microsoft.com/office/2006/metadata/properties"/>
    <ds:schemaRef ds:uri="http://purl.org/dc/dcmitype/"/>
    <ds:schemaRef ds:uri="1180b782-6ed4-4d92-b21d-756611a0d33e"/>
    <ds:schemaRef ds:uri="http://schemas.microsoft.com/office/2006/documentManagement/types"/>
  </ds:schemaRefs>
</ds:datastoreItem>
</file>

<file path=customXml/itemProps2.xml><?xml version="1.0" encoding="utf-8"?>
<ds:datastoreItem xmlns:ds="http://schemas.openxmlformats.org/officeDocument/2006/customXml" ds:itemID="{12A9CE47-DAAE-4896-9DE1-C87ECB90C5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80b782-6ed4-4d92-b21d-756611a0d33e"/>
    <ds:schemaRef ds:uri="110532c8-bba6-4af2-8c00-a1cb8d27f2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43DA88-A36C-4818-A912-4AE564111E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>
  <Application>Microsoft Excel</Application>
  <Company/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CambsEYC</dc:creator>
  <cp:keywords/>
  <cp:lastModifiedBy>R N</cp:lastModifiedBy>
  <dcterms:created xsi:type="dcterms:W3CDTF">2015-06-05T18:17:20Z</dcterms:created>
  <dcterms:modified xsi:type="dcterms:W3CDTF">2026-04-27T09:54:19Z</dcterms:modified>
  <dc:subject/>
  <cp:lastPrinted>2026-03-06T14:25:13Z</cp:lastPrinted>
  <dc:title>SEND additional funding and costs calculator April 2026 - March 2027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str>0x010100DD8D7080350A6A48B3075A66FBCB4E9D</vt:lpstr>
  </property>
  <property fmtid="{D5CDD505-2E9C-101B-9397-08002B2CF9AE}" pid="3" name="MediaServiceImageTags">
    <vt:lpstr/>
  </property>
</Properties>
</file>