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127"/>
  <workbookPr codeName="ThisWorkbook" defaultThemeVersion="166925"/>
  <bookViews>
    <workbookView xWindow="-45" yWindow="-16320" windowWidth="29040" windowHeight="15720"/>
  </bookViews>
  <sheets>
    <sheet name="Breakeven calculator" sheetId="1" r:id="rId1"/>
    <sheet name="Income Stream Chart" sheetId="2" r:id="rId2"/>
    <sheet name="Occupancy Chart" sheetId="3" r:id="rId3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<sst xmlns="http://schemas.openxmlformats.org/spreadsheetml/2006/main" uniqueCount="78" count="89">
  <si>
    <t>Cambridgeshire Early Years and Childcare</t>
  </si>
  <si>
    <t>Break even calculator</t>
  </si>
  <si>
    <t>This tool has been designed to assist your business to identify the level of occupancy required
to breakeven, with charts on the tabs below to help visualise this data</t>
  </si>
  <si>
    <r>
      <t xml:space="preserve">You can only input data into </t>
    </r>
    <r>
      <rPr>
        <b/>
        <u val="single"/>
        <sz val="11"/>
        <color rgb="FF92D050"/>
        <rFont val="Calibri"/>
        <family val="2"/>
        <charset val="0"/>
        <scheme val="minor"/>
      </rPr>
      <t>GREEN</t>
    </r>
    <r>
      <rPr>
        <b/>
        <sz val="11"/>
        <color theme="1"/>
        <rFont val="Calibri"/>
        <family val="2"/>
        <charset val="0"/>
        <scheme val="minor"/>
      </rPr>
      <t xml:space="preserve"> cells - all other cells auto-calculate</t>
    </r>
  </si>
  <si>
    <t>What is your predominant income stream?</t>
  </si>
  <si>
    <t>Income stream</t>
  </si>
  <si>
    <t>Rate</t>
  </si>
  <si>
    <t>Hours occupied per 
week at this rate</t>
  </si>
  <si>
    <t>Proportion of income</t>
  </si>
  <si>
    <t>Proportion
of hourly fees</t>
  </si>
  <si>
    <t>Income per week</t>
  </si>
  <si>
    <t>Early Years Funding 3-4YO</t>
  </si>
  <si>
    <t>*</t>
  </si>
  <si>
    <t>Early Years Funding 2YO</t>
  </si>
  <si>
    <t>Early Years Funding 9 months</t>
  </si>
  <si>
    <t>Private Fees 3-4YO</t>
  </si>
  <si>
    <t>Private Fees 2YO</t>
  </si>
  <si>
    <t>Private Fees other (e.g., baby room)</t>
  </si>
  <si>
    <t>NB - EYF 3-4YO rate is set at the default of £5.40.  You can override this cell to include deprivation if required.</t>
  </si>
  <si>
    <r>
      <t/>
    </r>
    <r>
      <rPr>
        <b/>
        <i/>
        <sz val="10"/>
        <color theme="1"/>
        <rFont val="Calibri"/>
        <family val="2"/>
        <charset val="0"/>
      </rPr>
      <t>^</t>
    </r>
    <r>
      <rPr>
        <b/>
        <i/>
        <sz val="8"/>
        <color theme="1"/>
        <rFont val="Calibri"/>
        <family val="2"/>
        <charset val="0"/>
        <scheme val="minor"/>
      </rPr>
      <t xml:space="preserve">   Average
hourly Rate</t>
    </r>
  </si>
  <si>
    <t>Total hours occupied per week</t>
  </si>
  <si>
    <t>=</t>
  </si>
  <si>
    <t>NB - both totals must be the same</t>
  </si>
  <si>
    <t>Section A - annual costs</t>
  </si>
  <si>
    <t>Expenditure</t>
  </si>
  <si>
    <t>Total</t>
  </si>
  <si>
    <t>Staff wages</t>
  </si>
  <si>
    <t>Include on-costs (Pension / HMRC / Holiday pay)</t>
  </si>
  <si>
    <t>Premises costs</t>
  </si>
  <si>
    <t>Rent / Mortgage / Utilities /Maintenance</t>
  </si>
  <si>
    <t>Direct running costs</t>
  </si>
  <si>
    <t>Consumables / Food / Resources</t>
  </si>
  <si>
    <t>Other costs</t>
  </si>
  <si>
    <t>Memberships / Insurance / Accounting</t>
  </si>
  <si>
    <t>Total annual expenditure</t>
  </si>
  <si>
    <t>Section B - weekly breakdown</t>
  </si>
  <si>
    <t>Number of weeks open</t>
  </si>
  <si>
    <t>Total weekly cost</t>
  </si>
  <si>
    <t>Section C - hourly breakdown</t>
  </si>
  <si>
    <t>Total weekly costs</t>
  </si>
  <si>
    <t>(formula taken this from above)</t>
  </si>
  <si>
    <t>Hours open per week</t>
  </si>
  <si>
    <t>Breakeven cost per hour</t>
  </si>
  <si>
    <t>EYF/Fees charged per hour</t>
  </si>
  <si>
    <r>
      <t xml:space="preserve">Rate charged ph defaults to </t>
    </r>
    <r>
      <rPr>
        <b/>
        <u val="single"/>
        <sz val="10"/>
        <color theme="1"/>
        <rFont val="Calibri"/>
        <family val="2"/>
        <charset val="0"/>
        <scheme val="minor"/>
      </rPr>
      <t>average hourly rate</t>
    </r>
    <r>
      <rPr>
        <sz val="10"/>
        <color theme="1"/>
        <rFont val="Calibri"/>
        <family val="2"/>
        <charset val="0"/>
        <scheme val="minor"/>
      </rPr>
      <t xml:space="preserve">.  Should you prefer to use the </t>
    </r>
    <r>
      <rPr>
        <b/>
        <u val="single"/>
        <sz val="10"/>
        <color theme="1"/>
        <rFont val="Calibri"/>
        <family val="2"/>
        <charset val="0"/>
        <scheme val="minor"/>
      </rPr>
      <t>predominant income stream</t>
    </r>
    <r>
      <rPr>
        <sz val="10"/>
        <color theme="1"/>
        <rFont val="Calibri"/>
        <family val="2"/>
        <charset val="0"/>
        <scheme val="minor"/>
      </rPr>
      <t xml:space="preserve">, </t>
    </r>
  </si>
  <si>
    <t>Children required per hour</t>
  </si>
  <si>
    <t>Number of children required per hour/session to breakeven</t>
  </si>
  <si>
    <t>please this figure in the green cell. (in the example</t>
  </si>
  <si>
    <t>82% of income is at the lower rate of £5.40ph)</t>
  </si>
  <si>
    <t>* the example calculation requires an average of 14 children in setting per hour to cover costs at the predominant income rate</t>
  </si>
  <si>
    <t>Section D - weekly occupancy</t>
  </si>
  <si>
    <t>Hours open per day</t>
  </si>
  <si>
    <t>No. places occupied per day</t>
  </si>
  <si>
    <t>(average if this varies daily/sessionally)</t>
  </si>
  <si>
    <t>No. of days open per week</t>
  </si>
  <si>
    <r>
      <t xml:space="preserve">(this can be used to input cell </t>
    </r>
    <r>
      <rPr>
        <b/>
        <sz val="10"/>
        <color theme="1"/>
        <rFont val="Calibri"/>
        <family val="2"/>
        <charset val="0"/>
        <scheme val="minor"/>
      </rPr>
      <t>C15</t>
    </r>
    <r>
      <rPr>
        <sz val="10"/>
        <color theme="1"/>
        <rFont val="Calibri"/>
        <family val="2"/>
        <charset val="0"/>
        <scheme val="minor"/>
      </rPr>
      <t>)</t>
    </r>
  </si>
  <si>
    <t>Weekly cost</t>
  </si>
  <si>
    <t>Total occupied hours per week</t>
  </si>
  <si>
    <t>Average Hourly fee/breakeven rate</t>
  </si>
  <si>
    <t>**</t>
  </si>
  <si>
    <t>** if this figure is more than the amount charged/received in funding, this indicates you need to sell more places</t>
  </si>
  <si>
    <t xml:space="preserve">     if it is less, then the setting should be operating with a surplus</t>
  </si>
  <si>
    <t>Section D - optional occupancy calulator</t>
  </si>
  <si>
    <t>Total registered places per day</t>
  </si>
  <si>
    <t>Max. occupancy hours per week</t>
  </si>
  <si>
    <t>Actual occupancy hours pw</t>
  </si>
  <si>
    <t>Percentage Occupancy</t>
  </si>
  <si>
    <t>***</t>
  </si>
  <si>
    <t>Percentage Vacancies</t>
  </si>
  <si>
    <t>*** this figure shows your percentage occupancy in proportion to maximum hours available to sell</t>
  </si>
  <si>
    <t>Key:</t>
  </si>
  <si>
    <t>Private Fees other</t>
  </si>
  <si>
    <t>(e.g., baby room)</t>
  </si>
  <si>
    <t>Current Occupancy</t>
  </si>
  <si>
    <t>Current Vacancies</t>
  </si>
  <si>
    <t>this shows the minimum fee needed to be charged per hour to break even on current occupancy</t>
  </si>
  <si>
    <t>* In this example, you can see the EYF for 3-4 YO @£5.66ph is the predominant income stream at 72%</t>
  </si>
  <si>
    <t xml:space="preserve">    you can also see that taking all rates into account, the average hourly income from all streams is £6.27ph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</si>
</sst>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28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  <scheme val="minor"/>
    </font>
    <font>
      <u val="single"/>
      <sz val="11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b/>
      <u val="single"/>
      <sz val="11"/>
      <color rgb="FF92D050"/>
      <name val="Calibri"/>
      <family val="2"/>
      <charset val="0"/>
      <scheme val="minor"/>
    </font>
    <font>
      <b/>
      <u val="single"/>
      <sz val="10"/>
      <color theme="1"/>
      <name val="Calibri"/>
      <family val="2"/>
      <charset val="0"/>
      <scheme val="minor"/>
    </font>
    <font>
      <b/>
      <u val="single"/>
      <sz val="9"/>
      <color theme="1"/>
      <name val="Calibri"/>
      <family val="2"/>
      <charset val="0"/>
      <scheme val="minor"/>
    </font>
    <font>
      <sz val="10"/>
      <color theme="1"/>
      <name val="Calibri"/>
      <family val="2"/>
      <charset val="0"/>
      <scheme val="minor"/>
    </font>
    <font>
      <b/>
      <sz val="9"/>
      <color theme="1"/>
      <name val="Calibri"/>
      <family val="2"/>
      <charset val="0"/>
      <scheme val="minor"/>
    </font>
    <font>
      <sz val="9"/>
      <color theme="1"/>
      <name val="Calibri"/>
      <family val="2"/>
      <charset val="0"/>
      <scheme val="minor"/>
    </font>
    <font>
      <b/>
      <i/>
      <sz val="8"/>
      <color theme="1"/>
      <name val="Calibri"/>
      <family val="2"/>
      <charset val="0"/>
      <scheme val="minor"/>
    </font>
    <font>
      <b/>
      <i/>
      <sz val="10"/>
      <color theme="1"/>
      <name val="Calibri"/>
      <family val="2"/>
      <charset val="0"/>
    </font>
    <font>
      <sz val="11"/>
      <color rgb="FFFF0000"/>
      <name val="Calibri"/>
      <family val="2"/>
      <charset val="0"/>
      <scheme val="minor"/>
    </font>
    <font>
      <i/>
      <sz val="10"/>
      <color theme="1"/>
      <name val="Calibri"/>
      <family val="2"/>
      <charset val="0"/>
      <scheme val="minor"/>
    </font>
    <font>
      <b/>
      <u val="single"/>
      <sz val="12"/>
      <color theme="1"/>
      <name val="Calibri"/>
      <family val="2"/>
      <charset val="0"/>
      <scheme val="minor"/>
    </font>
    <font>
      <b/>
      <u val="single"/>
      <sz val="14"/>
      <color theme="1"/>
      <name val="Calibri"/>
      <family val="2"/>
      <charset val="0"/>
      <scheme val="minor"/>
    </font>
    <font>
      <b/>
      <sz val="10"/>
      <color theme="1"/>
      <name val="Calibri"/>
      <family val="2"/>
      <charset val="0"/>
      <scheme val="minor"/>
    </font>
    <font>
      <sz val="1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sz val="11"/>
      <color indexed="8"/>
      <name val="Calibri"/>
      <family val="2"/>
      <charset val="0"/>
    </font>
    <font>
      <sz val="14"/>
      <color indexed="8"/>
      <name val="Calibri"/>
      <family val="2"/>
      <charset val="0"/>
    </font>
    <font>
      <sz val="14"/>
      <color indexed="8"/>
      <name val="+mn-lt"/>
      <family val="2"/>
      <charset val="0"/>
    </font>
    <font>
      <sz val="14"/>
      <color rgb="00595959"/>
      <name val="+mn-lt"/>
      <family val="2"/>
      <charset val="0"/>
    </font>
    <font>
      <sz val="14"/>
      <color indexed="63"/>
      <name val="Calibri"/>
      <family val="2"/>
      <charset val="0"/>
    </font>
    <font>
      <sz val="14"/>
      <color indexed="63"/>
      <name val="+mn-lt"/>
      <family val="2"/>
      <charset val="0"/>
    </font>
    <font>
      <b/>
      <sz val="14"/>
      <color indexed="8"/>
      <name val="Calibri"/>
      <family val="2"/>
      <charset val="0"/>
    </font>
    <font>
      <b/>
      <sz val="14"/>
      <color rgb="00595959"/>
      <name val="Calibri"/>
      <family val="2"/>
      <charset val="0"/>
    </font>
  </fonts>
  <fills count="17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1">
    <xf numFmtId="0" fontId="0" fillId="0" borderId="0"/>
  </cellStyleXfs>
  <cellXfs>
    <xf numFmtId="0" fontId="0" fillId="0" borderId="0" xfId="0"/>
    <xf numFmtId="0" fontId="1" fillId="2" borderId="1" xfId="0" applyBorder="1" applyFont="1" applyFill="1"/>
    <xf numFmtId="0" fontId="1" fillId="0" borderId="0" xfId="0" applyFont="1"/>
    <xf numFmtId="0" fontId="0" fillId="0" borderId="2" xfId="0" applyBorder="1"/>
    <xf numFmtId="0" fontId="0" fillId="0" borderId="3" xfId="0" applyBorder="1"/>
    <xf numFmtId="2" fontId="1" fillId="3" borderId="4" xfId="0" applyBorder="1" applyFont="1" applyNumberFormat="1" applyFill="1"/>
    <xf numFmtId="44" fontId="1" fillId="3" borderId="4" xfId="0" applyBorder="1" applyFont="1" applyNumberFormat="1" applyFill="1"/>
    <xf numFmtId="0" fontId="0" fillId="0" borderId="5" xfId="0" applyBorder="1"/>
    <xf numFmtId="10" fontId="1" fillId="3" borderId="4" xfId="0" applyBorder="1" applyFont="1" applyNumberFormat="1" applyFill="1"/>
    <xf numFmtId="44" fontId="0" fillId="4" borderId="2" xfId="0" applyBorder="1" applyNumberFormat="1" applyFill="1" applyProtection="1">
      <protection locked="0"/>
    </xf>
    <xf numFmtId="44" fontId="0" fillId="4" borderId="5" xfId="0" applyBorder="1" applyNumberFormat="1" applyFill="1" applyProtection="1">
      <protection locked="0"/>
    </xf>
    <xf numFmtId="0" fontId="0" fillId="4" borderId="5" xfId="0" applyAlignment="1" applyBorder="1" applyFill="1" applyProtection="1">
      <alignment horizontal="right"/>
      <protection locked="0"/>
    </xf>
    <xf numFmtId="0" fontId="0" fillId="4" borderId="2" xfId="0" applyBorder="1" applyFill="1" applyProtection="1">
      <protection locked="0"/>
    </xf>
    <xf numFmtId="44" fontId="1" fillId="5" borderId="4" xfId="0" applyBorder="1" applyFont="1" applyNumberFormat="1" applyFill="1"/>
    <xf numFmtId="44" fontId="0" fillId="5" borderId="2" xfId="0" applyBorder="1" applyNumberFormat="1" applyFill="1"/>
    <xf numFmtId="0" fontId="1" fillId="5" borderId="4" xfId="0" applyBorder="1" applyFont="1" applyFill="1"/>
    <xf numFmtId="0" fontId="0" fillId="5" borderId="2" xfId="0" applyBorder="1" applyFill="1"/>
    <xf numFmtId="0" fontId="1" fillId="5" borderId="5" xfId="0" applyBorder="1" applyFont="1" applyFill="1"/>
    <xf numFmtId="0" fontId="1" fillId="5" borderId="2" xfId="0" applyBorder="1" applyFont="1" applyFill="1"/>
    <xf numFmtId="10" fontId="0" fillId="5" borderId="2" xfId="0" applyBorder="1" applyNumberFormat="1" applyFill="1"/>
    <xf numFmtId="44" fontId="0" fillId="5" borderId="5" xfId="0" applyBorder="1" applyNumberFormat="1" applyFill="1"/>
    <xf numFmtId="44" fontId="0" fillId="6" borderId="2" xfId="0" applyBorder="1" applyNumberFormat="1" applyFill="1" applyProtection="1">
      <protection locked="0"/>
    </xf>
    <xf numFmtId="0" fontId="1" fillId="6" borderId="2" xfId="0" applyBorder="1" applyFont="1" applyFill="1" applyProtection="1">
      <protection locked="0"/>
    </xf>
    <xf numFmtId="0" fontId="0" fillId="6" borderId="2" xfId="0" applyBorder="1" applyFill="1" applyProtection="1">
      <protection locked="0"/>
    </xf>
    <xf numFmtId="44" fontId="11" fillId="3" borderId="0" xfId="0" applyAlignment="1" applyFont="1" applyNumberFormat="1" applyFill="1">
      <alignment horizontal="center" wrapText="1"/>
    </xf>
    <xf numFmtId="0" fontId="8" fillId="7" borderId="0" xfId="0" applyFont="1" applyFill="1"/>
    <xf numFmtId="0" fontId="0" fillId="7" borderId="0" xfId="0" applyFill="1"/>
    <xf numFmtId="0" fontId="0" fillId="7" borderId="0" xfId="0" applyAlignment="1" applyFill="1">
      <alignment horizontal="center"/>
    </xf>
    <xf numFmtId="0" fontId="1" fillId="7" borderId="0" xfId="0" applyFont="1" applyFill="1"/>
    <xf numFmtId="0" fontId="0" fillId="0" borderId="0" xfId="0" applyAlignment="1">
      <alignment horizontal="right"/>
    </xf>
    <xf numFmtId="10" fontId="0" fillId="5" borderId="6" xfId="0" applyBorder="1" applyNumberFormat="1" applyFill="1"/>
    <xf numFmtId="0" fontId="0" fillId="8" borderId="0" xfId="0" applyFill="1"/>
    <xf numFmtId="0" fontId="0" fillId="9" borderId="7" xfId="0" applyBorder="1" applyFill="1"/>
    <xf numFmtId="0" fontId="0" fillId="9" borderId="8" xfId="0" applyBorder="1" applyFill="1"/>
    <xf numFmtId="0" fontId="0" fillId="9" borderId="9" xfId="0" applyBorder="1" applyFill="1"/>
    <xf numFmtId="0" fontId="0" fillId="9" borderId="10" xfId="0" applyBorder="1" applyFill="1"/>
    <xf numFmtId="0" fontId="0" fillId="9" borderId="0" xfId="0" applyFill="1"/>
    <xf numFmtId="0" fontId="0" fillId="9" borderId="11" xfId="0" applyBorder="1" applyFill="1"/>
    <xf numFmtId="0" fontId="0" fillId="0" borderId="10" xfId="0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9" borderId="12" xfId="0" applyBorder="1" applyFill="1"/>
    <xf numFmtId="0" fontId="0" fillId="9" borderId="13" xfId="0" applyBorder="1" applyFill="1"/>
    <xf numFmtId="0" fontId="0" fillId="9" borderId="14" xfId="0" applyBorder="1" applyFill="1"/>
    <xf numFmtId="0" fontId="0" fillId="13" borderId="0" xfId="0" applyFill="1"/>
    <xf numFmtId="0" fontId="13" fillId="14" borderId="0" xfId="0" applyFont="1" applyFill="1"/>
    <xf numFmtId="0" fontId="13" fillId="15" borderId="0" xfId="0" applyFont="1" applyFill="1"/>
    <xf numFmtId="0" fontId="0" fillId="16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0" xfId="0" applyFill="1"/>
    <xf numFmtId="0" fontId="8" fillId="3" borderId="0" xfId="0" applyFont="1" applyFill="1"/>
    <xf numFmtId="0" fontId="8" fillId="0" borderId="0" xfId="0" applyFont="1"/>
    <xf numFmtId="164" fontId="0" fillId="4" borderId="1" xfId="0" applyBorder="1" applyNumberFormat="1" applyFill="1" applyProtection="1">
      <protection locked="0"/>
    </xf>
    <xf numFmtId="0" fontId="16" fillId="9" borderId="0" xfId="0" applyFont="1" applyFill="1"/>
    <xf numFmtId="0" fontId="15" fillId="9" borderId="0" xfId="0" applyFont="1" applyFill="1"/>
    <xf numFmtId="0" fontId="1" fillId="9" borderId="0" xfId="0" applyAlignment="1" applyFont="1" applyFill="1">
      <alignment horizontal="left"/>
    </xf>
    <xf numFmtId="0" fontId="0" fillId="9" borderId="0" xfId="0" applyAlignment="1" applyFill="1">
      <alignment horizontal="left"/>
    </xf>
    <xf numFmtId="0" fontId="2" fillId="9" borderId="0" xfId="0" applyFont="1" applyFill="1"/>
    <xf numFmtId="0" fontId="1" fillId="9" borderId="0" xfId="0" applyFont="1" applyFill="1"/>
    <xf numFmtId="0" fontId="1" fillId="9" borderId="0" xfId="0" applyAlignment="1" applyFont="1" applyFill="1">
      <alignment horizontal="left" wrapText="1"/>
    </xf>
    <xf numFmtId="0" fontId="3" fillId="9" borderId="0" xfId="0" applyFont="1" applyFill="1"/>
    <xf numFmtId="0" fontId="7" fillId="9" borderId="0" xfId="0" applyAlignment="1" applyFont="1" applyFill="1">
      <alignment horizontal="left" wrapText="1"/>
    </xf>
    <xf numFmtId="0" fontId="7" fillId="9" borderId="0" xfId="0" applyAlignment="1" applyFont="1" applyFill="1">
      <alignment horizontal="left"/>
    </xf>
    <xf numFmtId="0" fontId="7" fillId="9" borderId="0" xfId="0" applyAlignment="1" applyFont="1" applyFill="1">
      <alignment wrapText="1"/>
    </xf>
    <xf numFmtId="0" fontId="7" fillId="9" borderId="0" xfId="0" applyFont="1" applyFill="1"/>
    <xf numFmtId="0" fontId="0" fillId="9" borderId="0" xfId="0" applyAlignment="1" applyFill="1">
      <alignment horizontal="center"/>
    </xf>
    <xf numFmtId="44" fontId="10" fillId="9" borderId="0" xfId="0" applyFont="1" applyNumberFormat="1" applyFill="1"/>
    <xf numFmtId="0" fontId="10" fillId="9" borderId="0" xfId="0" applyFont="1" applyFill="1"/>
    <xf numFmtId="44" fontId="9" fillId="9" borderId="0" xfId="0" applyFont="1" applyNumberFormat="1" applyFill="1"/>
    <xf numFmtId="0" fontId="9" fillId="9" borderId="0" xfId="0" applyFont="1" applyFill="1"/>
    <xf numFmtId="0" fontId="8" fillId="9" borderId="0" xfId="0" applyFont="1" applyFill="1"/>
    <xf numFmtId="0" fontId="14" fillId="9" borderId="0" xfId="0" applyFont="1" applyFill="1"/>
    <xf numFmtId="44" fontId="1" fillId="9" borderId="0" xfId="0" applyFont="1" applyNumberFormat="1" applyFill="1"/>
    <xf numFmtId="0" fontId="0" fillId="9" borderId="2" xfId="0" applyBorder="1" applyFill="1"/>
    <xf numFmtId="44" fontId="0" fillId="9" borderId="0" xfId="0" applyNumberFormat="1" applyFill="1"/>
    <xf numFmtId="44" fontId="0" fillId="5" borderId="2" xfId="0" applyBorder="1" applyNumberFormat="1" applyFill="1" applyProtection="1">
      <protection locked="0"/>
    </xf>
    <xf numFmtId="0" fontId="1" fillId="2" borderId="15" xfId="0" applyAlignment="1" applyBorder="1" applyFont="1" applyFill="1">
      <alignment horizontal="left"/>
    </xf>
    <xf numFmtId="0" fontId="1" fillId="2" borderId="16" xfId="0" applyAlignment="1" applyBorder="1" applyFont="1" applyFill="1">
      <alignment horizontal="left"/>
    </xf>
    <xf numFmtId="0" fontId="1" fillId="9" borderId="3" xfId="0" applyAlignment="1" applyBorder="1" applyFont="1" applyFill="1">
      <alignment horizontal="left"/>
    </xf>
    <xf numFmtId="0" fontId="1" fillId="9" borderId="17" xfId="0" applyAlignment="1" applyBorder="1" applyFont="1" applyFill="1">
      <alignment horizontal="left"/>
    </xf>
    <xf numFmtId="0" fontId="1" fillId="9" borderId="15" xfId="0" applyAlignment="1" applyBorder="1" applyFont="1" applyFill="1">
      <alignment horizontal="left" wrapText="1"/>
    </xf>
    <xf numFmtId="0" fontId="1" fillId="9" borderId="18" xfId="0" applyAlignment="1" applyBorder="1" applyFont="1" applyFill="1">
      <alignment horizontal="left" wrapText="1"/>
    </xf>
    <xf numFmtId="0" fontId="1" fillId="9" borderId="16" xfId="0" applyAlignment="1" applyBorder="1" applyFont="1" applyFill="1">
      <alignment horizontal="left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lang val="en-US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b="0" sz="1400" baseline="0">
                <a:solidFill>
                  <a:srgbClr val="333333"/>
                </a:solidFill>
              </a:defRPr>
            </a:pPr>
            <a:r>
              <a:rPr b="0" sz="1400" baseline="0">
                <a:solidFill>
                  <a:srgbClr val="333333"/>
                </a:solidFill>
              </a:rPr>
              <a:t>Proportion of Income Streams</a:t>
            </a:r>
          </a:p>
        </c:rich>
      </c:tx>
      <c:layout/>
      <c:overlay val="0"/>
      <c:spPr>
        <a:noFill/>
        <a:ln>
          <a:noFill/>
          <a:round/>
        </a:ln>
        <a:effectLst/>
      </c:spPr>
      <c:txPr>
        <a:bodyPr/>
        <a:lstStyle/>
        <a:p>
          <a:pPr algn="ctr">
            <a:defRPr b="0" sz="1400" baseline="0">
              <a:solidFill>
                <a:srgbClr val="333333"/>
              </a:solidFill>
            </a:defRPr>
          </a:pPr>
        </a:p>
      </c:txPr>
    </c:title>
    <c:autoTitleDeleted val="0"/>
    <c:view3D>
      <c:rotX val="30"/>
      <c:rotY val="0"/>
      <c:depthPercent val="100"/>
      <c:rAngAx val="0"/>
      <c:perspective val="60"/>
    </c:view3D>
    <c:plotArea>
      <c:layout/>
      <c:pie3DChart>
        <c:varyColors val="1"/>
        <c:ser>
          <c:idx val="0"/>
          <c:order val="0"/>
          <c:spPr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1"/>
            <c:bubble3D val="0"/>
            <c:spPr>
              <a:solidFill>
                <a:srgbClr val="ED7D31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2"/>
            <c:bubble3D val="0"/>
            <c:spPr>
              <a:solidFill>
                <a:srgbClr val="A5A5A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3"/>
            <c:bubble3D val="0"/>
            <c:spPr>
              <a:solidFill>
                <a:srgbClr val="FFC000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5"/>
            <c:bubble3D val="0"/>
            <c:spPr>
              <a:solidFill>
                <a:srgbClr val="70AD47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explosion val="0"/>
          <c:dLbls>
            <c:spPr>
              <a:noFill/>
              <a:ln w="12700">
                <a:noFill/>
                <a:round/>
              </a:ln>
            </c:spPr>
            <c:txPr>
              <a:bodyPr/>
              <a:lstStyle/>
              <a:p>
                <a:pPr>
                  <a:defRPr sz="1100" baseline="0"/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/>
                  </c:spPr>
                </c15:leaderLines>
              </c:ext>
            </c:extLst>
          </c:dLbls>
          <c:val>
            <c:numRef>
              <c:f>'Breakeven calculator'!$G$12:$G$17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  <a:round/>
        </a:ln>
        <a:effectLst/>
      </c:spPr>
    </c:plotArea>
    <c:plotVisOnly val="1"/>
    <c:dispBlanksAs val="gap"/>
  </c:chart>
  <c:spPr>
    <a:solidFill>
      <a:srgbClr val="FFFFFF"/>
    </a:solidFill>
    <a:ln w="9525">
      <a:solidFill>
        <a:srgbClr val="000000"/>
      </a:solidFill>
      <a:prstDash val="solid"/>
      <a:round/>
    </a:ln>
    <a:effectLst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/>
      </a:pPr>
      <a:endParaRPr lang="en-US"/>
    </a:p>
  </c:txPr>
  <c:printSettings>
    <c:headerFooter scaleWithDoc="1" alignWithMargins="1" differentFirst="0" differentOddEven="0"/>
    <c:pageMargins l="0.7" r="0.7" t="0.75" b="0.75" header="0.3" footer="0.3"/>
    <c:pageSetup orientation="portrait"/>
  </c:printSettings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lang val="en-US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lang="en-GB" b="1" sz="1400" baseline="0">
                <a:solidFill>
                  <a:srgbClr val="595959"/>
                </a:solidFill>
              </a:defRPr>
            </a:pPr>
            <a:r>
              <a:rPr lang="en-GB" b="1" sz="1400" baseline="0">
                <a:solidFill>
                  <a:srgbClr val="595959"/>
                </a:solidFill>
              </a:rPr>
              <a:t>Occupancy</a:t>
            </a:r>
          </a:p>
        </c:rich>
      </c:tx>
      <c:layout/>
      <c:overlay val="0"/>
      <c:spPr>
        <a:noFill/>
        <a:ln>
          <a:noFill/>
          <a:round/>
        </a:ln>
        <a:effectLst/>
      </c:spPr>
      <c:txPr>
        <a:bodyPr/>
        <a:lstStyle/>
        <a:p>
          <a:pPr algn="ctr">
            <a:defRPr lang="en-GB" b="1" sz="1400" baseline="0">
              <a:solidFill>
                <a:srgbClr val="595959"/>
              </a:solidFill>
            </a:defRPr>
          </a:pPr>
        </a:p>
      </c:txPr>
    </c:title>
    <c:autoTitleDeleted val="0"/>
    <c:view3D>
      <c:rotX val="30"/>
      <c:rotY val="0"/>
      <c:depthPercent val="100"/>
      <c:rAngAx val="0"/>
      <c:perspective val="60"/>
    </c:view3D>
    <c:plotArea>
      <c:layout/>
      <c:pie3DChart>
        <c:varyColors val="1"/>
        <c:ser>
          <c:idx val="0"/>
          <c:order val="0"/>
          <c:spPr/>
          <c:dPt>
            <c:idx val="0"/>
            <c:bubble3D val="0"/>
            <c:spPr>
              <a:solidFill>
                <a:srgbClr val="70AD47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1"/>
            <c:bubble3D val="0"/>
            <c:spPr>
              <a:solidFill>
                <a:srgbClr val="5B9BD5"/>
              </a:solidFill>
              <a:ln w="25400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explosion val="0"/>
          <c:dLbls>
            <c:spPr>
              <a:noFill/>
              <a:ln w="12700">
                <a:noFill/>
                <a:round/>
              </a:ln>
            </c:spPr>
            <c:txPr>
              <a:bodyPr/>
              <a:lstStyle/>
              <a:p>
                <a:pPr>
                  <a:defRPr sz="1100" baseline="0"/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/>
                  </c:spPr>
                </c15:leaderLines>
              </c:ext>
            </c:extLst>
          </c:dLbls>
          <c:val>
            <c:numRef>
              <c:f>'Breakeven calculator'!$C$73:$C$74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  <a:round/>
        </a:ln>
        <a:effectLst/>
      </c:spPr>
    </c:plotArea>
    <c:plotVisOnly val="1"/>
    <c:dispBlanksAs val="gap"/>
  </c:chart>
  <c:spPr>
    <a:solidFill>
      <a:srgbClr val="FFFFFF"/>
    </a:solidFill>
    <a:ln w="9525">
      <a:solidFill>
        <a:srgbClr val="000000"/>
      </a:solidFill>
      <a:prstDash val="solid"/>
      <a:round/>
    </a:ln>
    <a:effectLst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/>
      </a:pPr>
      <a:endParaRPr lang="en-US"/>
    </a:p>
  </c:txPr>
  <c:printSettings>
    <c:headerFooter scaleWithDoc="1" alignWithMargins="1" differentFirst="0" differentOddEven="0"/>
    <c:pageMargins l="0.7" r="0.7" t="0.75" b="0.75" header="0.3" footer="0.3"/>
    <c:pageSetup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/xl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1</xdr:col>
      <xdr:colOff>0</xdr:colOff>
      <xdr:row>1</xdr:row>
      <xdr:rowOff>0</xdr:rowOff>
    </xdr:from>
    <xdr:to>
      <xdr:col>9</xdr:col>
      <xdr:colOff>0</xdr:colOff>
      <xdr:row>17</xdr:row>
      <xdr:rowOff>183832</xdr:rowOff>
    </xdr:to>
    <xdr:graphicFrame macro="">
      <xdr:nvGraphicFramePr>
        <xdr:cNvPr id="3" name="Chart 2" descr="3d pie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d6p1="http://schemas.openxmlformats.org/officeDocument/2006/relationships" xmlns:c="http://schemas.openxmlformats.org/drawingml/2006/chart" d6p1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488807</xdr:colOff>
      <xdr:row>0</xdr:row>
      <xdr:rowOff>310515</xdr:rowOff>
    </xdr:from>
    <xdr:to>
      <xdr:col>9</xdr:col>
      <xdr:colOff>355402</xdr:colOff>
      <xdr:row>18</xdr:row>
      <xdr:rowOff>0</xdr:rowOff>
    </xdr:to>
    <xdr:graphicFrame macro="">
      <xdr:nvGraphicFramePr>
        <xdr:cNvPr id="3" name="Chart 2" descr="3d pie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d6p1="http://schemas.openxmlformats.org/officeDocument/2006/relationships" xmlns:c="http://schemas.openxmlformats.org/drawingml/2006/chart" d6p1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2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Q84"/>
  <sheetViews>
    <sheetView showRowColHeaders="0" zoomScale="110" view="normal" tabSelected="1" workbookViewId="0">
      <selection pane="topLeft" activeCell="C29" sqref="C29"/>
    </sheetView>
  </sheetViews>
  <sheetFormatPr defaultRowHeight="14.5"/>
  <cols>
    <col min="2" max="2" width="32.5703125" customWidth="1"/>
    <col min="3" max="3" width="15.84765625" customWidth="1"/>
    <col min="4" max="4" width="2.27734375" customWidth="1"/>
    <col min="5" max="5" width="15.5703125" customWidth="1"/>
    <col min="6" max="6" width="2.27734375" customWidth="1"/>
    <col min="7" max="7" width="14.5703125" customWidth="1"/>
    <col min="8" max="8" width="2.27734375" customWidth="1"/>
    <col min="9" max="9" width="10.5703125" customWidth="1"/>
    <col min="10" max="10" width="18" customWidth="1"/>
    <col min="11" max="11" width="7.5703125" customWidth="1"/>
    <col min="17" max="17" width="11.140625" customWidth="1"/>
  </cols>
  <sheetData>
    <row r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8.5">
      <c r="A2" s="36"/>
      <c r="B2" s="60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.5">
      <c r="A3" s="36"/>
      <c r="B3" s="61" t="s">
        <v>1</v>
      </c>
      <c r="C3" s="62"/>
      <c r="D3" s="62"/>
      <c r="E3" s="62"/>
      <c r="F3" s="62"/>
      <c r="G3" s="62"/>
      <c r="H3" s="62"/>
      <c r="I3" s="63"/>
      <c r="J3" s="36"/>
      <c r="K3" s="36"/>
      <c r="L3" s="36"/>
      <c r="M3" s="36"/>
      <c r="N3" s="36"/>
      <c r="O3" s="36"/>
      <c r="P3" s="36"/>
    </row>
    <row r="4" spans="1:16" ht="15" thickBot="1">
      <c r="A4" s="36"/>
      <c r="B4" s="64"/>
      <c r="C4" s="62"/>
      <c r="D4" s="62"/>
      <c r="E4" s="62"/>
      <c r="F4" s="62"/>
      <c r="G4" s="62"/>
      <c r="H4" s="62"/>
      <c r="I4" s="63"/>
      <c r="J4" s="36"/>
      <c r="K4" s="36"/>
      <c r="L4" s="36"/>
      <c r="M4" s="36"/>
      <c r="N4" s="36"/>
      <c r="O4" s="36"/>
      <c r="P4" s="36"/>
    </row>
    <row r="5" spans="1:16" ht="28.5" customHeight="1" thickBot="1">
      <c r="A5" s="36"/>
      <c r="B5" s="87" t="s">
        <v>2</v>
      </c>
      <c r="C5" s="88"/>
      <c r="D5" s="88"/>
      <c r="E5" s="88"/>
      <c r="F5" s="88"/>
      <c r="G5" s="89"/>
      <c r="H5" s="65"/>
      <c r="I5" s="65"/>
      <c r="J5" s="65"/>
      <c r="K5" s="36"/>
      <c r="L5" s="36"/>
      <c r="M5" s="36"/>
      <c r="N5" s="36"/>
      <c r="O5" s="36"/>
      <c r="P5" s="36"/>
    </row>
    <row r="6" spans="1:16" ht="11.5" customHeight="1">
      <c r="A6" s="36"/>
      <c r="B6" s="66"/>
      <c r="C6" s="66"/>
      <c r="D6" s="66"/>
      <c r="E6" s="66"/>
      <c r="F6" s="66"/>
      <c r="G6" s="66"/>
      <c r="H6" s="65"/>
      <c r="I6" s="65"/>
      <c r="J6" s="65"/>
      <c r="K6" s="36"/>
      <c r="L6" s="36"/>
      <c r="M6" s="36"/>
      <c r="N6" s="36"/>
      <c r="O6" s="36"/>
      <c r="P6" s="36"/>
    </row>
    <row r="7" spans="1:16" ht="17.15" customHeight="1">
      <c r="A7" s="36"/>
      <c r="B7" s="62" t="s">
        <v>3</v>
      </c>
      <c r="C7" s="66"/>
      <c r="D7" s="66"/>
      <c r="E7" s="66"/>
      <c r="F7" s="66"/>
      <c r="G7" s="66"/>
      <c r="H7" s="65"/>
      <c r="I7" s="65"/>
      <c r="J7" s="65"/>
      <c r="K7" s="36"/>
      <c r="L7" s="36"/>
      <c r="M7" s="36"/>
      <c r="N7" s="36"/>
      <c r="O7" s="36"/>
      <c r="P7" s="36"/>
    </row>
    <row r="8" spans="1:16">
      <c r="A8" s="36"/>
      <c r="B8" s="64"/>
      <c r="C8" s="65"/>
      <c r="D8" s="36"/>
      <c r="E8" s="67"/>
      <c r="F8" s="67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>
      <c r="A9" s="36"/>
      <c r="B9" s="85" t="s">
        <v>4</v>
      </c>
      <c r="C9" s="86"/>
      <c r="D9" s="36"/>
      <c r="E9" s="67"/>
      <c r="F9" s="67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32.5" customHeight="1">
      <c r="A10" s="36"/>
      <c r="B10" s="64" t="s">
        <v>5</v>
      </c>
      <c r="C10" s="64" t="s">
        <v>6</v>
      </c>
      <c r="D10" s="36"/>
      <c r="E10" s="68" t="s">
        <v>7</v>
      </c>
      <c r="F10" s="69"/>
      <c r="G10" s="69" t="s">
        <v>8</v>
      </c>
      <c r="H10" s="36"/>
      <c r="I10" s="70" t="s">
        <v>9</v>
      </c>
      <c r="J10" s="71" t="s">
        <v>10</v>
      </c>
      <c r="K10" s="36"/>
      <c r="L10" s="36"/>
      <c r="M10" s="36"/>
      <c r="N10" s="36"/>
      <c r="O10" s="36"/>
      <c r="P10" s="36"/>
    </row>
    <row r="11" spans="1:16">
      <c r="A11" s="36"/>
      <c r="B11" s="64"/>
      <c r="C11" s="65"/>
      <c r="D11" s="36"/>
      <c r="E11" s="67"/>
      <c r="F11" s="67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>
      <c r="A12" s="36"/>
      <c r="B12" s="3" t="s">
        <v>11</v>
      </c>
      <c r="C12" s="82">
        <v>5.66</v>
      </c>
      <c r="D12" s="36"/>
      <c r="E12" s="23">
        <v>345</v>
      </c>
      <c r="F12" s="36"/>
      <c r="G12" s="19">
        <f>SUM(E12)/E20</f>
        <v>0.71875</v>
      </c>
      <c r="H12" s="36" t="s">
        <v>12</v>
      </c>
      <c r="I12" s="14">
        <f>SUM(C12)*G12</f>
        <v>4.068125</v>
      </c>
      <c r="J12" s="14">
        <f>SUM(C12)*E12</f>
        <v>1952.7</v>
      </c>
      <c r="K12" s="36"/>
      <c r="L12" s="36"/>
      <c r="M12" s="36"/>
      <c r="N12" s="36"/>
      <c r="O12" s="36"/>
      <c r="P12" s="36"/>
    </row>
    <row r="13" spans="1:16">
      <c r="A13" s="36"/>
      <c r="B13" s="3" t="s">
        <v>13</v>
      </c>
      <c r="C13" s="82">
        <v>8.15</v>
      </c>
      <c r="D13" s="36"/>
      <c r="E13" s="23">
        <v>30</v>
      </c>
      <c r="F13" s="36"/>
      <c r="G13" s="19">
        <f>SUM(E13)/E20</f>
        <v>0.0625</v>
      </c>
      <c r="H13" s="36"/>
      <c r="I13" s="14">
        <f>SUM(C13)*G13</f>
        <v>0.509375</v>
      </c>
      <c r="J13" s="14">
        <f>SUM(C13)*E13</f>
        <v>244.5</v>
      </c>
      <c r="K13" s="36"/>
      <c r="L13" s="36"/>
      <c r="M13" s="36"/>
      <c r="N13" s="36"/>
      <c r="O13" s="36"/>
      <c r="P13" s="36"/>
    </row>
    <row r="14" spans="1:16">
      <c r="A14" s="36"/>
      <c r="B14" s="3" t="s">
        <v>14</v>
      </c>
      <c r="C14" s="82">
        <v>11</v>
      </c>
      <c r="D14" s="36"/>
      <c r="E14" s="23">
        <v>30</v>
      </c>
      <c r="F14" s="36"/>
      <c r="G14" s="19">
        <f>SUM(E14)/E20</f>
        <v>0.0625</v>
      </c>
      <c r="H14" s="36"/>
      <c r="I14" s="14">
        <f>SUM(C14)*G14</f>
        <v>0.6875</v>
      </c>
      <c r="J14" s="14">
        <f>SUM(C14)*E14</f>
        <v>330</v>
      </c>
      <c r="K14" s="36"/>
      <c r="L14" s="36"/>
      <c r="M14" s="36"/>
      <c r="N14" s="36"/>
      <c r="O14" s="36"/>
      <c r="P14" s="36"/>
    </row>
    <row r="15" spans="1:16">
      <c r="A15" s="36"/>
      <c r="B15" s="3" t="s">
        <v>15</v>
      </c>
      <c r="C15" s="21">
        <v>5.55</v>
      </c>
      <c r="D15" s="36"/>
      <c r="E15" s="23">
        <v>50</v>
      </c>
      <c r="F15" s="36"/>
      <c r="G15" s="19">
        <f>SUM(E15)/E20</f>
        <v>0.10416666666666667</v>
      </c>
      <c r="H15" s="36"/>
      <c r="I15" s="14">
        <f>SUM(C15)*G15</f>
        <v>0.578125</v>
      </c>
      <c r="J15" s="14">
        <f>SUM(C15)*E15</f>
        <v>277.5</v>
      </c>
      <c r="K15" s="36"/>
      <c r="L15" s="36"/>
      <c r="M15" s="36"/>
      <c r="N15" s="36"/>
      <c r="O15" s="36"/>
      <c r="P15" s="36"/>
    </row>
    <row r="16" spans="1:16">
      <c r="A16" s="36"/>
      <c r="B16" s="3" t="s">
        <v>16</v>
      </c>
      <c r="C16" s="21">
        <v>8.15</v>
      </c>
      <c r="D16" s="36"/>
      <c r="E16" s="23">
        <v>25</v>
      </c>
      <c r="F16" s="36"/>
      <c r="G16" s="19">
        <f>SUM(E16)/E20</f>
        <v>0.052083333333333336</v>
      </c>
      <c r="H16" s="36"/>
      <c r="I16" s="14">
        <f>SUM(C16)*G16</f>
        <v>0.42447916666666669</v>
      </c>
      <c r="J16" s="14">
        <f>SUM(C16)*E16</f>
        <v>203.75</v>
      </c>
      <c r="K16" s="36"/>
      <c r="L16" s="36"/>
      <c r="M16" s="36"/>
      <c r="N16" s="36"/>
      <c r="O16" s="36"/>
      <c r="P16" s="36"/>
    </row>
    <row r="17" spans="1:16">
      <c r="A17" s="36"/>
      <c r="B17" s="3" t="s">
        <v>17</v>
      </c>
      <c r="C17" s="21">
        <v>11</v>
      </c>
      <c r="D17" s="36"/>
      <c r="E17" s="23">
        <v>0</v>
      </c>
      <c r="F17" s="36"/>
      <c r="G17" s="19">
        <f>SUM(E17)/E20</f>
        <v>0</v>
      </c>
      <c r="H17" s="36"/>
      <c r="I17" s="20">
        <f>SUM(C17)*G17</f>
        <v>0</v>
      </c>
      <c r="J17" s="20">
        <f>SUM(C17)*E17</f>
        <v>0</v>
      </c>
      <c r="K17" s="36"/>
      <c r="L17" s="36"/>
      <c r="M17" s="36"/>
      <c r="N17" s="36"/>
      <c r="O17" s="36"/>
      <c r="P17" s="36"/>
    </row>
    <row r="18" spans="1:16" ht="15" thickBot="1">
      <c r="A18" s="36"/>
      <c r="B18" s="78" t="s">
        <v>18</v>
      </c>
      <c r="C18" s="65"/>
      <c r="D18" s="36"/>
      <c r="E18" s="67"/>
      <c r="F18" s="67"/>
      <c r="G18" s="36"/>
      <c r="H18" s="36"/>
      <c r="I18" s="6">
        <f>SUM(I12:I17)</f>
        <v>6.2676041666666675</v>
      </c>
      <c r="J18" s="13">
        <f>SUM(J12:J17)</f>
        <v>3008.45</v>
      </c>
      <c r="K18" s="73"/>
      <c r="L18" s="74"/>
      <c r="M18" s="36"/>
      <c r="N18" s="36"/>
      <c r="O18" s="36"/>
      <c r="P18" s="36"/>
    </row>
    <row r="19" spans="1:16" ht="22.5" thickTop="1">
      <c r="A19" s="36"/>
      <c r="B19" s="36"/>
      <c r="C19" s="65"/>
      <c r="D19" s="36"/>
      <c r="E19" s="67"/>
      <c r="F19" s="67"/>
      <c r="G19" s="36"/>
      <c r="H19" s="36"/>
      <c r="I19" s="24" t="s">
        <v>19</v>
      </c>
      <c r="J19" s="79"/>
      <c r="K19" s="75"/>
      <c r="L19" s="76"/>
      <c r="M19" s="36"/>
      <c r="N19" s="36"/>
      <c r="O19" s="36"/>
      <c r="P19" s="36"/>
    </row>
    <row r="20" spans="1:16">
      <c r="A20" s="36"/>
      <c r="B20" s="80" t="s">
        <v>20</v>
      </c>
      <c r="C20" s="22">
        <v>480</v>
      </c>
      <c r="D20" s="72" t="s">
        <v>21</v>
      </c>
      <c r="E20" s="18">
        <f>SUM(E12:E18)</f>
        <v>480</v>
      </c>
      <c r="F20" s="65" t="s">
        <v>12</v>
      </c>
      <c r="G20" s="77" t="s">
        <v>22</v>
      </c>
      <c r="H20" s="36"/>
      <c r="I20" s="36"/>
      <c r="J20" s="36"/>
      <c r="K20" s="36"/>
      <c r="L20" s="36"/>
      <c r="M20" s="36"/>
      <c r="N20" s="36"/>
      <c r="O20" s="36"/>
      <c r="P20" s="36"/>
    </row>
    <row r="21" spans="1:16">
      <c r="A21" s="36"/>
      <c r="B21" s="36"/>
      <c r="D21" s="72"/>
      <c r="E21" s="2"/>
      <c r="F21" s="65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>
      <c r="A22" s="36"/>
      <c r="B22" s="26" t="s">
        <v>76</v>
      </c>
      <c r="C22" s="26"/>
      <c r="D22" s="27"/>
      <c r="E22" s="28"/>
      <c r="F22" s="28"/>
      <c r="G22" s="26"/>
      <c r="H22" s="26"/>
      <c r="I22" s="26"/>
      <c r="J22" s="36"/>
      <c r="K22" s="36"/>
      <c r="L22" s="36"/>
      <c r="M22" s="36"/>
      <c r="N22" s="36"/>
      <c r="O22" s="36"/>
      <c r="P22" s="36"/>
    </row>
    <row r="23" spans="1:16">
      <c r="A23" s="36"/>
      <c r="B23" s="26" t="s">
        <v>77</v>
      </c>
      <c r="C23" s="26"/>
      <c r="D23" s="27"/>
      <c r="E23" s="28"/>
      <c r="F23" s="28"/>
      <c r="G23" s="26"/>
      <c r="H23" s="26"/>
      <c r="I23" s="26"/>
      <c r="J23" s="36"/>
      <c r="K23" s="36"/>
      <c r="L23" s="36"/>
      <c r="M23" s="36"/>
      <c r="N23" s="36"/>
      <c r="O23" s="36"/>
      <c r="P23" s="36"/>
    </row>
    <row r="24" spans="1:16" ht="15" thickBo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ht="15" thickBot="1">
      <c r="A25" s="36"/>
      <c r="B25" s="1" t="s">
        <v>23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>
      <c r="A26" s="36"/>
      <c r="B26" s="6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>
      <c r="A27" s="36"/>
      <c r="B27" s="64" t="s">
        <v>24</v>
      </c>
      <c r="C27" s="64" t="s">
        <v>25</v>
      </c>
      <c r="D27" s="6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9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>
      <c r="A29" s="36"/>
      <c r="B29" s="3" t="s">
        <v>26</v>
      </c>
      <c r="C29" s="9">
        <v>66800</v>
      </c>
      <c r="D29" s="81"/>
      <c r="E29" s="77" t="s">
        <v>27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>
      <c r="A30" s="36"/>
      <c r="B30" s="3" t="s">
        <v>28</v>
      </c>
      <c r="C30" s="9">
        <v>7500</v>
      </c>
      <c r="D30" s="81"/>
      <c r="E30" s="77" t="s">
        <v>29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>
      <c r="A31" s="36"/>
      <c r="B31" s="3" t="s">
        <v>30</v>
      </c>
      <c r="C31" s="9">
        <v>5500</v>
      </c>
      <c r="D31" s="81"/>
      <c r="E31" s="77" t="s">
        <v>31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>
      <c r="A32" s="36"/>
      <c r="B32" s="3" t="s">
        <v>32</v>
      </c>
      <c r="C32" s="10">
        <v>6000</v>
      </c>
      <c r="D32" s="81"/>
      <c r="E32" s="77" t="s">
        <v>33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15" thickBot="1">
      <c r="A33" s="36"/>
      <c r="B33" s="4" t="s">
        <v>34</v>
      </c>
      <c r="C33" s="13">
        <f>SUM(C29:C32)</f>
        <v>85800</v>
      </c>
      <c r="D33" s="81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ht="15" thickTop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ht="15" thickBo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15" thickBot="1">
      <c r="A36" s="36"/>
      <c r="B36" s="1" t="s">
        <v>35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>
      <c r="A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>
      <c r="A38" s="36"/>
      <c r="B38" s="3" t="s">
        <v>36</v>
      </c>
      <c r="C38" s="11">
        <v>38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15" thickBot="1">
      <c r="A39" s="36"/>
      <c r="B39" s="4" t="s">
        <v>37</v>
      </c>
      <c r="C39" s="13">
        <f>SUM(C33)/C38</f>
        <v>2257.8947368421054</v>
      </c>
      <c r="D39" s="81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15" thickTop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15" thickBo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15" thickBot="1">
      <c r="A42" s="36"/>
      <c r="B42" s="1" t="s">
        <v>38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>
      <c r="A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>
      <c r="A44" s="36"/>
      <c r="B44" s="3" t="s">
        <v>39</v>
      </c>
      <c r="C44" s="14">
        <f>SUM(C39)</f>
        <v>2257.8947368421054</v>
      </c>
      <c r="D44" s="36"/>
      <c r="E44" s="77" t="s">
        <v>40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>
      <c r="A45" s="36"/>
      <c r="B45" s="3" t="s">
        <v>41</v>
      </c>
      <c r="C45" s="12">
        <v>30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15" thickBot="1">
      <c r="A46" s="36"/>
      <c r="B46" s="3" t="s">
        <v>42</v>
      </c>
      <c r="C46" s="14">
        <f>SUM(C44)/C45</f>
        <v>75.26315789473685</v>
      </c>
      <c r="D46" s="36"/>
      <c r="E46" s="77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7" ht="15" thickBot="1">
      <c r="A47" s="36"/>
      <c r="B47" s="3" t="s">
        <v>43</v>
      </c>
      <c r="C47" s="14">
        <f>IF(E47&gt;0,E47,I18)</f>
        <v>5.66</v>
      </c>
      <c r="E47" s="59">
        <v>5.66</v>
      </c>
      <c r="F47" s="29"/>
      <c r="G47" s="57" t="s">
        <v>44</v>
      </c>
      <c r="H47" s="57"/>
      <c r="I47" s="57"/>
      <c r="J47" s="57"/>
      <c r="K47" s="57"/>
      <c r="L47" s="57"/>
      <c r="M47" s="57"/>
      <c r="N47" s="57"/>
      <c r="O47" s="57"/>
      <c r="P47" s="77"/>
      <c r="Q47" s="58"/>
    </row>
    <row r="48" spans="1:16" ht="15" thickBot="1">
      <c r="A48" s="36"/>
      <c r="B48" s="3" t="s">
        <v>45</v>
      </c>
      <c r="C48" s="5">
        <f>SUM(C46/C47)</f>
        <v>13.29737771991817</v>
      </c>
      <c r="D48" s="36" t="s">
        <v>12</v>
      </c>
      <c r="E48" s="77" t="s">
        <v>46</v>
      </c>
      <c r="F48" s="36"/>
      <c r="G48" s="36"/>
      <c r="H48" s="36"/>
      <c r="I48" s="36"/>
      <c r="J48" s="36"/>
      <c r="K48" s="56" t="s">
        <v>47</v>
      </c>
      <c r="L48" s="56"/>
      <c r="M48" s="56"/>
      <c r="N48" s="56"/>
      <c r="O48" s="56"/>
      <c r="P48" s="36"/>
    </row>
    <row r="49" spans="1:16" ht="15" thickTop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56" t="s">
        <v>48</v>
      </c>
      <c r="L49" s="56"/>
      <c r="M49" s="56"/>
      <c r="N49" s="56"/>
      <c r="O49" s="56"/>
      <c r="P49" s="36"/>
    </row>
    <row r="50" spans="1:16">
      <c r="A50" s="36"/>
      <c r="B50" s="25" t="s">
        <v>49</v>
      </c>
      <c r="C50" s="26"/>
      <c r="D50" s="26"/>
      <c r="E50" s="26"/>
      <c r="F50" s="26"/>
      <c r="G50" s="26"/>
      <c r="H50" s="26"/>
      <c r="I50" s="26"/>
      <c r="J50" s="36"/>
      <c r="K50" s="36"/>
      <c r="L50" s="36"/>
      <c r="M50" s="36"/>
      <c r="N50" s="36"/>
      <c r="O50" s="36"/>
      <c r="P50" s="36"/>
    </row>
    <row r="51" spans="1:16" ht="15" thickBo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" thickBot="1">
      <c r="A52" s="36"/>
      <c r="B52" s="1" t="s">
        <v>50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16">
      <c r="A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1:16">
      <c r="A54" s="36"/>
      <c r="B54" s="3" t="s">
        <v>51</v>
      </c>
      <c r="C54" s="12">
        <v>6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1:16">
      <c r="A55" s="36"/>
      <c r="B55" s="3" t="s">
        <v>52</v>
      </c>
      <c r="C55" s="12">
        <v>16</v>
      </c>
      <c r="D55" s="36"/>
      <c r="E55" s="77" t="s">
        <v>53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</row>
    <row r="56" spans="1:16">
      <c r="A56" s="36"/>
      <c r="B56" s="3" t="s">
        <v>54</v>
      </c>
      <c r="C56" s="12">
        <v>5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16" ht="15" thickBot="1">
      <c r="A57" s="36"/>
      <c r="B57" s="3" t="s">
        <v>20</v>
      </c>
      <c r="C57" s="15">
        <f>SUM(C54*C55)*C56</f>
        <v>480</v>
      </c>
      <c r="D57" s="36"/>
      <c r="E57" s="77" t="s">
        <v>55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1:16" ht="15" thickTop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>
      <c r="A59" s="36"/>
      <c r="B59" s="3" t="s">
        <v>56</v>
      </c>
      <c r="C59" s="14">
        <f>SUM(C39)</f>
        <v>2257.8947368421054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>
      <c r="A60" s="36"/>
      <c r="B60" s="3" t="s">
        <v>57</v>
      </c>
      <c r="C60" s="16">
        <f>SUM(C57)</f>
        <v>480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ht="15" thickBot="1">
      <c r="A61" s="36"/>
      <c r="B61" s="3" t="s">
        <v>58</v>
      </c>
      <c r="C61" s="6">
        <f>SUM(C59)/C60</f>
        <v>4.7039473684210531</v>
      </c>
      <c r="D61" s="36" t="s">
        <v>59</v>
      </c>
      <c r="E61" s="77" t="s">
        <v>75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thickTop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36"/>
      <c r="B63" s="25" t="s">
        <v>60</v>
      </c>
      <c r="C63" s="26"/>
      <c r="D63" s="26"/>
      <c r="E63" s="26"/>
      <c r="F63" s="26"/>
      <c r="G63" s="26"/>
      <c r="H63" s="26"/>
      <c r="I63" s="26"/>
      <c r="J63" s="36"/>
      <c r="K63" s="36"/>
      <c r="L63" s="36"/>
      <c r="M63" s="36"/>
      <c r="N63" s="36"/>
      <c r="O63" s="36"/>
      <c r="P63" s="36"/>
    </row>
    <row r="64" spans="1:16">
      <c r="A64" s="36"/>
      <c r="B64" s="25" t="s">
        <v>61</v>
      </c>
      <c r="C64" s="26"/>
      <c r="D64" s="2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ht="15" thickBo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ht="15" thickBot="1">
      <c r="A66" s="36"/>
      <c r="B66" s="83" t="s">
        <v>62</v>
      </c>
      <c r="C66" s="84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1:16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1:16">
      <c r="A68" s="36"/>
      <c r="B68" s="3" t="s">
        <v>51</v>
      </c>
      <c r="C68" s="12">
        <v>6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>
      <c r="A69" s="36"/>
      <c r="B69" s="3" t="s">
        <v>63</v>
      </c>
      <c r="C69" s="12">
        <v>24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>
      <c r="A70" s="36"/>
      <c r="B70" s="3" t="s">
        <v>54</v>
      </c>
      <c r="C70" s="12">
        <v>5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>
      <c r="A71" s="36"/>
      <c r="B71" s="7" t="s">
        <v>64</v>
      </c>
      <c r="C71" s="17">
        <f>SUM(C68*C69)*C70</f>
        <v>720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>
      <c r="A72" s="36"/>
      <c r="B72" s="3" t="s">
        <v>65</v>
      </c>
      <c r="C72" s="18">
        <f>SUM(C57)</f>
        <v>480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ht="15" thickBot="1">
      <c r="A73" s="36"/>
      <c r="B73" s="7" t="s">
        <v>66</v>
      </c>
      <c r="C73" s="8">
        <f>SUM(C72)/C71</f>
        <v>0.66666666666666663</v>
      </c>
      <c r="D73" s="36" t="s">
        <v>67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ht="15" thickTop="1">
      <c r="A74" s="36"/>
      <c r="B74" s="3" t="s">
        <v>68</v>
      </c>
      <c r="C74" s="30">
        <f>SUM(C71-C72)/C71</f>
        <v>0.33333333333333331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>
      <c r="A76" s="36"/>
      <c r="B76" s="25" t="s">
        <v>69</v>
      </c>
      <c r="C76" s="26"/>
      <c r="D76" s="26"/>
      <c r="E76" s="26"/>
      <c r="F76" s="26"/>
      <c r="G76" s="26"/>
      <c r="H76" s="36"/>
      <c r="I76" s="36"/>
      <c r="J76" s="36"/>
      <c r="K76" s="36"/>
      <c r="L76" s="36"/>
      <c r="M76" s="36"/>
      <c r="N76" s="36"/>
      <c r="O76" s="36"/>
      <c r="P76" s="36"/>
    </row>
    <row r="77" spans="1:1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</sheetData>
  <sheetProtection algorithmName="SHA-512" hashValue="T5gqWbtlfi23VS/Ev3SeyitzCPiUKTIo8stXw8CfjjjFezw29Fzv+xm23bDFU30eH1ejgla8vyC2qS+3Klfy7Q==" saltValue="9IEaJFwUnXmLisKbkUa3Gw==" spinCount="100000" sheet="1" selectLockedCells="1"/>
  <mergeCells count="3">
    <mergeCell ref="B66:C66"/>
    <mergeCell ref="B9:C9"/>
    <mergeCell ref="B5:G5"/>
  </mergeCells>
  <pageMargins left="0.7" right="0.7" top="0.75" bottom="0.75" header="0.3" footer="0.3"/>
  <pageSetup paperSize="9" orientation="portrait" horizontalDpi="6553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P19"/>
  <sheetViews>
    <sheetView zoomScale="80" view="normal" workbookViewId="0">
      <selection pane="topLeft" activeCell="S11" sqref="S11"/>
    </sheetView>
  </sheetViews>
  <sheetFormatPr defaultRowHeight="14.5"/>
  <cols>
    <col min="1" max="1" width="6.5703125" customWidth="1"/>
    <col min="11" max="11" width="5.41796875" customWidth="1"/>
    <col min="12" max="12" width="3" customWidth="1"/>
    <col min="16" max="16" width="7.84765625" customWidth="1"/>
  </cols>
  <sheetData>
    <row r="1" spans="1:16" ht="22" customHeight="1" thickBo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>
      <c r="A2" s="31"/>
      <c r="B2" s="49"/>
      <c r="C2" s="50"/>
      <c r="D2" s="50"/>
      <c r="E2" s="50"/>
      <c r="F2" s="50"/>
      <c r="G2" s="50"/>
      <c r="H2" s="50"/>
      <c r="I2" s="51"/>
      <c r="J2" s="32"/>
      <c r="K2" s="33"/>
      <c r="L2" s="33"/>
      <c r="M2" s="33"/>
      <c r="N2" s="33"/>
      <c r="O2" s="34"/>
      <c r="P2" s="31"/>
    </row>
    <row r="3" spans="1:16">
      <c r="A3" s="31"/>
      <c r="B3" s="38"/>
      <c r="I3" s="52"/>
      <c r="J3" s="35"/>
      <c r="K3" s="36" t="s">
        <v>70</v>
      </c>
      <c r="L3" s="36"/>
      <c r="M3" s="36"/>
      <c r="N3" s="36"/>
      <c r="O3" s="37"/>
      <c r="P3" s="31"/>
    </row>
    <row r="4" spans="1:16">
      <c r="A4" s="31"/>
      <c r="B4" s="38"/>
      <c r="I4" s="52"/>
      <c r="J4" s="35"/>
      <c r="K4" s="36"/>
      <c r="L4" s="36"/>
      <c r="M4" s="36"/>
      <c r="N4" s="36"/>
      <c r="O4" s="37"/>
      <c r="P4" s="31"/>
    </row>
    <row r="5" spans="1:16">
      <c r="A5" s="31"/>
      <c r="B5" s="38"/>
      <c r="I5" s="52"/>
      <c r="J5" s="35"/>
      <c r="K5" s="39"/>
      <c r="L5" s="36"/>
      <c r="M5" s="36" t="s">
        <v>11</v>
      </c>
      <c r="N5" s="36"/>
      <c r="O5" s="37"/>
      <c r="P5" s="31"/>
    </row>
    <row r="6" spans="1:16">
      <c r="A6" s="31"/>
      <c r="B6" s="38"/>
      <c r="I6" s="52"/>
      <c r="J6" s="38"/>
      <c r="K6" s="36"/>
      <c r="L6" s="36"/>
      <c r="M6" s="36"/>
      <c r="N6" s="36"/>
      <c r="O6" s="37"/>
      <c r="P6" s="31"/>
    </row>
    <row r="7" spans="1:16">
      <c r="A7" s="31"/>
      <c r="B7" s="38"/>
      <c r="I7" s="52"/>
      <c r="J7" s="35"/>
      <c r="K7" s="40"/>
      <c r="L7" s="36"/>
      <c r="M7" s="36" t="s">
        <v>13</v>
      </c>
      <c r="N7" s="36"/>
      <c r="O7" s="37"/>
      <c r="P7" s="31"/>
    </row>
    <row r="8" spans="1:16">
      <c r="A8" s="31"/>
      <c r="B8" s="38"/>
      <c r="I8" s="52"/>
      <c r="J8" s="38"/>
      <c r="K8" s="36"/>
      <c r="L8" s="36"/>
      <c r="M8" s="36"/>
      <c r="N8" s="36"/>
      <c r="O8" s="37"/>
      <c r="P8" s="31"/>
    </row>
    <row r="9" spans="1:16">
      <c r="A9" s="31"/>
      <c r="B9" s="38"/>
      <c r="I9" s="52"/>
      <c r="J9" s="35"/>
      <c r="K9" s="41"/>
      <c r="L9" s="36"/>
      <c r="M9" s="36" t="s">
        <v>14</v>
      </c>
      <c r="N9" s="36"/>
      <c r="O9" s="37"/>
      <c r="P9" s="31"/>
    </row>
    <row r="10" spans="1:16">
      <c r="A10" s="31"/>
      <c r="B10" s="38"/>
      <c r="I10" s="52"/>
      <c r="J10" s="38"/>
      <c r="K10" s="36"/>
      <c r="L10" s="36"/>
      <c r="M10" s="36"/>
      <c r="N10" s="36"/>
      <c r="O10" s="37"/>
      <c r="P10" s="31"/>
    </row>
    <row r="11" spans="1:16">
      <c r="A11" s="31"/>
      <c r="B11" s="38"/>
      <c r="I11" s="52"/>
      <c r="J11" s="35"/>
      <c r="K11" s="47"/>
      <c r="L11" s="36"/>
      <c r="M11" s="36" t="s">
        <v>15</v>
      </c>
      <c r="N11" s="36"/>
      <c r="O11" s="37"/>
      <c r="P11" s="31"/>
    </row>
    <row r="12" spans="1:16">
      <c r="A12" s="31"/>
      <c r="B12" s="38"/>
      <c r="I12" s="52"/>
      <c r="J12" s="38"/>
      <c r="K12" s="36"/>
      <c r="L12" s="36"/>
      <c r="M12" s="36"/>
      <c r="N12" s="36"/>
      <c r="O12" s="37"/>
      <c r="P12" s="31"/>
    </row>
    <row r="13" spans="1:16">
      <c r="A13" s="31"/>
      <c r="B13" s="38"/>
      <c r="I13" s="52"/>
      <c r="J13" s="35"/>
      <c r="K13" s="48"/>
      <c r="L13" s="36"/>
      <c r="M13" s="36" t="s">
        <v>16</v>
      </c>
      <c r="N13" s="36"/>
      <c r="O13" s="37"/>
      <c r="P13" s="31"/>
    </row>
    <row r="14" spans="1:16">
      <c r="A14" s="31"/>
      <c r="B14" s="38"/>
      <c r="I14" s="52"/>
      <c r="J14" s="35"/>
      <c r="K14" s="36"/>
      <c r="L14" s="36"/>
      <c r="M14" s="36"/>
      <c r="N14" s="36"/>
      <c r="O14" s="37"/>
      <c r="P14" s="31"/>
    </row>
    <row r="15" spans="1:16">
      <c r="A15" s="31"/>
      <c r="B15" s="38"/>
      <c r="I15" s="52"/>
      <c r="J15" s="35"/>
      <c r="K15" s="45"/>
      <c r="L15" s="36"/>
      <c r="M15" s="36" t="s">
        <v>71</v>
      </c>
      <c r="N15" s="36"/>
      <c r="O15" s="37"/>
      <c r="P15" s="31"/>
    </row>
    <row r="16" spans="1:16">
      <c r="A16" s="31"/>
      <c r="B16" s="38"/>
      <c r="I16" s="52"/>
      <c r="J16" s="35"/>
      <c r="K16" s="36"/>
      <c r="L16" s="36"/>
      <c r="M16" s="36" t="s">
        <v>72</v>
      </c>
      <c r="N16" s="36"/>
      <c r="O16" s="37"/>
      <c r="P16" s="31"/>
    </row>
    <row r="17" spans="1:16">
      <c r="A17" s="31"/>
      <c r="B17" s="38"/>
      <c r="I17" s="52"/>
      <c r="J17" s="35"/>
      <c r="K17" s="36"/>
      <c r="L17" s="36"/>
      <c r="M17" s="36"/>
      <c r="N17" s="36"/>
      <c r="O17" s="37"/>
      <c r="P17" s="31"/>
    </row>
    <row r="18" spans="1:16" ht="15" thickBot="1">
      <c r="A18" s="31"/>
      <c r="B18" s="53"/>
      <c r="C18" s="54"/>
      <c r="D18" s="54"/>
      <c r="E18" s="54"/>
      <c r="F18" s="54"/>
      <c r="G18" s="54"/>
      <c r="H18" s="54"/>
      <c r="I18" s="55"/>
      <c r="J18" s="42"/>
      <c r="K18" s="43"/>
      <c r="L18" s="43"/>
      <c r="M18" s="43"/>
      <c r="N18" s="43"/>
      <c r="O18" s="44"/>
      <c r="P18" s="31"/>
    </row>
    <row r="19" spans="1:16" ht="24.6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pageMargins left="0.7" right="0.7" top="0.75" bottom="0.75" header="0.3" footer="0.3"/>
  <pageSetup paperSize="9" orientation="portrait"/>
  <headerFooter scaleWithDoc="1" alignWithMargins="0" differentFirst="0" differentOddEven="0"/>
  <drawing r:id="rId1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P19"/>
  <sheetViews>
    <sheetView view="normal" workbookViewId="0">
      <selection pane="topLeft" activeCell="Q4" sqref="Q4"/>
    </sheetView>
  </sheetViews>
  <sheetFormatPr defaultRowHeight="14.5"/>
  <cols>
    <col min="1" max="1" width="7.140625" customWidth="1"/>
    <col min="11" max="11" width="5.5703125" customWidth="1"/>
    <col min="12" max="12" width="2.41796875" customWidth="1"/>
    <col min="16" max="16" width="7.84765625" customWidth="1"/>
  </cols>
  <sheetData>
    <row r="1" spans="1:16" ht="25" customHeight="1" thickBo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>
      <c r="A2" s="31"/>
      <c r="J2" s="32"/>
      <c r="K2" s="33"/>
      <c r="L2" s="33"/>
      <c r="M2" s="33"/>
      <c r="N2" s="33"/>
      <c r="O2" s="34"/>
      <c r="P2" s="31"/>
    </row>
    <row r="3" spans="1:16">
      <c r="A3" s="31"/>
      <c r="J3" s="35"/>
      <c r="K3" s="36"/>
      <c r="L3" s="36"/>
      <c r="M3" s="36"/>
      <c r="N3" s="36"/>
      <c r="O3" s="37"/>
      <c r="P3" s="31"/>
    </row>
    <row r="4" spans="1:16">
      <c r="A4" s="31"/>
      <c r="J4" s="35"/>
      <c r="K4" s="36"/>
      <c r="L4" s="36"/>
      <c r="M4" s="36"/>
      <c r="N4" s="36"/>
      <c r="O4" s="37"/>
      <c r="P4" s="31"/>
    </row>
    <row r="5" spans="1:16">
      <c r="A5" s="31"/>
      <c r="J5" s="35"/>
      <c r="K5" s="36" t="s">
        <v>70</v>
      </c>
      <c r="L5" s="36"/>
      <c r="M5" s="36"/>
      <c r="N5" s="36"/>
      <c r="O5" s="37"/>
      <c r="P5" s="31"/>
    </row>
    <row r="6" spans="1:16">
      <c r="A6" s="31"/>
      <c r="J6" s="38"/>
      <c r="K6" s="36"/>
      <c r="L6" s="36"/>
      <c r="M6" s="36"/>
      <c r="N6" s="36"/>
      <c r="O6" s="37"/>
      <c r="P6" s="31"/>
    </row>
    <row r="7" spans="1:16">
      <c r="A7" s="31"/>
      <c r="J7" s="35"/>
      <c r="K7" s="45"/>
      <c r="L7" s="36"/>
      <c r="M7" s="36" t="s">
        <v>73</v>
      </c>
      <c r="N7" s="36"/>
      <c r="O7" s="37"/>
      <c r="P7" s="31"/>
    </row>
    <row r="8" spans="1:16">
      <c r="A8" s="31"/>
      <c r="J8" s="38"/>
      <c r="K8" s="36"/>
      <c r="L8" s="36"/>
      <c r="M8" s="36"/>
      <c r="N8" s="36"/>
      <c r="O8" s="37"/>
      <c r="P8" s="31"/>
    </row>
    <row r="9" spans="1:16">
      <c r="A9" s="31"/>
      <c r="J9" s="35"/>
      <c r="K9" s="46"/>
      <c r="L9" s="36"/>
      <c r="M9" s="36" t="s">
        <v>74</v>
      </c>
      <c r="N9" s="36"/>
      <c r="O9" s="37"/>
      <c r="P9" s="31"/>
    </row>
    <row r="10" spans="1:16">
      <c r="A10" s="31"/>
      <c r="J10" s="38"/>
      <c r="K10" s="36"/>
      <c r="L10" s="36"/>
      <c r="M10" s="36"/>
      <c r="N10" s="36"/>
      <c r="O10" s="37"/>
      <c r="P10" s="31"/>
    </row>
    <row r="11" spans="1:16">
      <c r="A11" s="31"/>
      <c r="J11" s="35"/>
      <c r="K11" s="36"/>
      <c r="L11" s="36"/>
      <c r="M11" s="36"/>
      <c r="N11" s="36"/>
      <c r="O11" s="37"/>
      <c r="P11" s="31"/>
    </row>
    <row r="12" spans="1:16">
      <c r="A12" s="31"/>
      <c r="J12" s="38"/>
      <c r="K12" s="36"/>
      <c r="L12" s="36"/>
      <c r="M12" s="36"/>
      <c r="N12" s="36"/>
      <c r="O12" s="37"/>
      <c r="P12" s="31"/>
    </row>
    <row r="13" spans="1:16">
      <c r="A13" s="31"/>
      <c r="J13" s="35"/>
      <c r="K13" s="36"/>
      <c r="L13" s="36"/>
      <c r="M13" s="36"/>
      <c r="N13" s="36"/>
      <c r="O13" s="37"/>
      <c r="P13" s="31"/>
    </row>
    <row r="14" spans="1:16">
      <c r="A14" s="31"/>
      <c r="J14" s="35"/>
      <c r="K14" s="36"/>
      <c r="L14" s="36"/>
      <c r="M14" s="36"/>
      <c r="N14" s="36"/>
      <c r="O14" s="37"/>
      <c r="P14" s="31"/>
    </row>
    <row r="15" spans="1:16">
      <c r="A15" s="31"/>
      <c r="J15" s="35"/>
      <c r="K15" s="36"/>
      <c r="L15" s="36"/>
      <c r="M15" s="36"/>
      <c r="N15" s="36"/>
      <c r="O15" s="37"/>
      <c r="P15" s="31"/>
    </row>
    <row r="16" spans="1:16">
      <c r="A16" s="31"/>
      <c r="J16" s="35"/>
      <c r="K16" s="36"/>
      <c r="L16" s="36"/>
      <c r="M16" s="36"/>
      <c r="N16" s="36"/>
      <c r="O16" s="37"/>
      <c r="P16" s="31"/>
    </row>
    <row r="17" spans="1:16">
      <c r="A17" s="31"/>
      <c r="J17" s="35"/>
      <c r="K17" s="36"/>
      <c r="L17" s="36"/>
      <c r="M17" s="36"/>
      <c r="N17" s="36"/>
      <c r="O17" s="37"/>
      <c r="P17" s="31"/>
    </row>
    <row r="18" spans="1:16" ht="15" thickBot="1">
      <c r="A18" s="31"/>
      <c r="J18" s="42"/>
      <c r="K18" s="43"/>
      <c r="L18" s="43"/>
      <c r="M18" s="43"/>
      <c r="N18" s="43"/>
      <c r="O18" s="44"/>
      <c r="P18" s="31"/>
    </row>
    <row r="19" spans="1:16" ht="23.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pageMargins left="0.7" right="0.7" top="0.75" bottom="0.75" header="0.3" footer="0.3"/>
  <headerFooter scaleWithDoc="1" alignWithMargins="0" differentFirst="0" differentOddEven="0"/>
  <drawing r:id="rId1"/>
  <extLst/>
</worksheet>
</file>

<file path=docProps/app.xml><?xml version="1.0" encoding="utf-8"?>
<Properties xmlns="http://schemas.openxmlformats.org/officeDocument/2006/extended-properties">
  <Application>Microsoft Excel</Application>
  <Company>Cambridgeshire County Council</Company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Collinge Sarah</dc:creator>
  <dc:description/>
  <cp:keywords/>
  <cp:lastModifiedBy>R N</cp:lastModifiedBy>
  <dcterms:created xsi:type="dcterms:W3CDTF">2021-01-22T11:22:03Z</dcterms:created>
  <dcterms:modified xsi:type="dcterms:W3CDTF">2025-11-10T10:08:59Z</dcterms:modified>
  <dc:subject/>
  <cp:lastPrinted>2025-11-10T09:27:26Z</cp:lastPrinted>
  <dc:title>EYCC-Breakeven-calculator-tool-25-26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