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9822"/>
  <workbookPr codeName="ThisWorkbook"/>
  <bookViews>
    <workbookView xWindow="-120" yWindow="-120" windowWidth="29040" windowHeight="15720"/>
  </bookViews>
  <sheets>
    <sheet name="Break-even calculator" sheetId="1" r:id="rId1"/>
    <sheet name="Income stream chart" sheetId="2" r:id="rId2"/>
    <sheet name="Occupancy chart" sheetId="3" r:id="rId3"/>
  </sheet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<sst xmlns="http://schemas.openxmlformats.org/spreadsheetml/2006/main" uniqueCount="70" count="84">
  <si>
    <t>This tool has been designed to assist your business to identify the level of occupancy required to break-even, with charts on the tabs below</t>
  </si>
  <si>
    <t>to help visualise this data.</t>
  </si>
  <si>
    <t>What is your predominant income stream?</t>
  </si>
  <si>
    <t>Income stream</t>
  </si>
  <si>
    <t>Rate</t>
  </si>
  <si>
    <t>Hours occupied per week at this rate</t>
  </si>
  <si>
    <t>Proportion of income</t>
  </si>
  <si>
    <t>Proportion of hourly fees</t>
  </si>
  <si>
    <t>Income per week</t>
  </si>
  <si>
    <t>Hours occupied per week</t>
  </si>
  <si>
    <t xml:space="preserve">  Please note: Both totals should be the same.</t>
  </si>
  <si>
    <t>Section A - Annual costs</t>
  </si>
  <si>
    <t>Expenditure</t>
  </si>
  <si>
    <t>Total</t>
  </si>
  <si>
    <t>Staff pay</t>
  </si>
  <si>
    <t xml:space="preserve"> Include on-costs (Pension, HMRC, Holiday pay)</t>
  </si>
  <si>
    <t>Premises costs</t>
  </si>
  <si>
    <t xml:space="preserve"> Rent / Mortgage / Utilities / Maintenance</t>
  </si>
  <si>
    <t>Direct running costs</t>
  </si>
  <si>
    <t xml:space="preserve"> Food, non-food consumables, activity expenses, toys and equipment</t>
  </si>
  <si>
    <t>Other costs</t>
  </si>
  <si>
    <t xml:space="preserve"> Memberships / Insurance / Accounting</t>
  </si>
  <si>
    <t>Total annual expenditure</t>
  </si>
  <si>
    <t>Section B - Weekly breakdown</t>
  </si>
  <si>
    <t>Number of weeks open</t>
  </si>
  <si>
    <t>Total weekly costs</t>
  </si>
  <si>
    <t>Section C - Hourly breakdown</t>
  </si>
  <si>
    <t>Total weekly costs (as above)</t>
  </si>
  <si>
    <t>Hours open per week</t>
  </si>
  <si>
    <t>Break-even cost per hour</t>
  </si>
  <si>
    <t>Early Years Funding / Fees charged per hour</t>
  </si>
  <si>
    <t>Section D - Weekly occupancy</t>
  </si>
  <si>
    <t>Hours per day</t>
  </si>
  <si>
    <t>Number of places occupied per day</t>
  </si>
  <si>
    <t xml:space="preserve"> Please average if this varies daily/sessionally. </t>
  </si>
  <si>
    <t>Number of days open per week</t>
  </si>
  <si>
    <t>Total hours occupied per week</t>
  </si>
  <si>
    <t>Average hourly fee / break-even rate</t>
  </si>
  <si>
    <t xml:space="preserve"> This shows the minimum rate per hour to be charged  </t>
  </si>
  <si>
    <t xml:space="preserve"> based on current occupancy to break-even.</t>
  </si>
  <si>
    <t xml:space="preserve">If the hourly fee, above, is more than the amount charged/received in Early Years Funding, this indicates you need to sell more places. </t>
  </si>
  <si>
    <t xml:space="preserve">If the hourly fee, above, is less than the amount charged/received in Early Years Funding, the setting should be operating with a surplus. </t>
  </si>
  <si>
    <t>Section E - Optional occupancy calculator</t>
  </si>
  <si>
    <t>Hours open per day</t>
  </si>
  <si>
    <t>Total registered places per day</t>
  </si>
  <si>
    <t>Maximum occupancy hours per week</t>
  </si>
  <si>
    <t>Actual occupancy hours per week</t>
  </si>
  <si>
    <t>Percentage occupancy</t>
  </si>
  <si>
    <t xml:space="preserve"> This shows occupancy as a percentage in proportion to the maximum hours  </t>
  </si>
  <si>
    <t>Percentage vacancies</t>
  </si>
  <si>
    <t xml:space="preserve"> available to sell, and the vacancies as a percentage that are available to sell.  </t>
  </si>
  <si>
    <t>Occupancy</t>
  </si>
  <si>
    <t>Occupancy calculator</t>
  </si>
  <si>
    <t xml:space="preserve">Early Years Funding/Fees charged per hour will default </t>
  </si>
  <si>
    <t>Break-even calculator for early years</t>
  </si>
  <si>
    <t>Early Years Funding nine months to two-years-old</t>
  </si>
  <si>
    <t>Early Years Funding two-year-olds</t>
  </si>
  <si>
    <t>Early Years Funding three- and four-year-olds</t>
  </si>
  <si>
    <t>Private fees three- and four-year-olds</t>
  </si>
  <si>
    <t>Private fees two-year-olds</t>
  </si>
  <si>
    <t>Private fees other, such as baby room</t>
  </si>
  <si>
    <t>Number of children required per hour to break-even</t>
  </si>
  <si>
    <t>This example shows the average hourly rate for all income streams is £6.70.</t>
  </si>
  <si>
    <t>Average hourly rate is</t>
  </si>
  <si>
    <t>This example shows the predominant income stream is Early Years Funding three- and four-year-olds at 71.88%.</t>
  </si>
  <si>
    <r>
      <t>Example shows an average of 14 children per hour to cover costs (break-even) at the</t>
    </r>
    <r>
      <rPr>
        <b/>
        <sz val="12"/>
        <color theme="1"/>
        <rFont val="Arial"/>
        <family val="2"/>
        <charset val="0"/>
      </rPr>
      <t xml:space="preserve"> </t>
    </r>
    <r>
      <rPr>
        <sz val="12"/>
        <color theme="1"/>
        <rFont val="Arial"/>
        <family val="2"/>
        <charset val="0"/>
      </rPr>
      <t>predominant income stream - £5.66</t>
    </r>
  </si>
  <si>
    <r>
      <t>to the</t>
    </r>
    <r>
      <rPr>
        <b/>
        <sz val="12"/>
        <color theme="1"/>
        <rFont val="Arial"/>
        <family val="2"/>
        <charset val="0"/>
      </rPr>
      <t xml:space="preserve"> </t>
    </r>
    <r>
      <rPr>
        <sz val="12"/>
        <color theme="1"/>
        <rFont val="Arial"/>
        <family val="2"/>
        <charset val="0"/>
      </rPr>
      <t xml:space="preserve">average hourly rate shown in the first table. </t>
    </r>
  </si>
  <si>
    <t xml:space="preserve">Should you prefer to use the predominant income </t>
  </si>
  <si>
    <t>stream, please add this figure in the green cell</t>
  </si>
  <si>
    <r>
      <t xml:space="preserve">You can only input data into the </t>
    </r>
    <r>
      <rPr>
        <sz val="12"/>
        <color theme="9" tint="-0.499984740745262"/>
        <rFont val="Arial"/>
        <family val="2"/>
        <charset val="0"/>
      </rPr>
      <t>GREEN</t>
    </r>
    <r>
      <rPr>
        <sz val="12"/>
        <color theme="1"/>
        <rFont val="Arial"/>
        <family val="2"/>
        <charset val="0"/>
      </rPr>
      <t xml:space="preserve"> cells, all other cells will auto-calculate.</t>
    </r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</si>
</sst>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44" formatCode="_-&quot;£&quot;* #,##0.00_-;\-&quot;£&quot;* #,##0.00_-;_-&quot;£&quot;* &quot;-&quot;??_-;_-@_-"/>
  </numFmts>
  <fonts count="17">
    <font>
      <sz val="11"/>
      <color theme="1"/>
      <name val="Calibri"/>
      <family val="2"/>
      <charset val="0"/>
      <scheme val="minor"/>
    </font>
    <font>
      <b/>
      <sz val="14"/>
      <color theme="1"/>
      <name val="Arial"/>
      <family val="2"/>
      <charset val="0"/>
    </font>
    <font>
      <b/>
      <sz val="12"/>
      <color theme="1"/>
      <name val="Arial"/>
      <family val="2"/>
      <charset val="0"/>
    </font>
    <font>
      <sz val="11"/>
      <color theme="1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2"/>
      <color theme="1"/>
      <name val="Arial"/>
      <family val="2"/>
      <charset val="0"/>
    </font>
    <font>
      <sz val="12"/>
      <color theme="1"/>
      <name val="Calibri"/>
      <family val="2"/>
      <charset val="0"/>
      <scheme val="minor"/>
    </font>
    <font>
      <sz val="10"/>
      <color theme="1"/>
      <name val="Arial"/>
      <family val="2"/>
      <charset val="0"/>
    </font>
    <font>
      <sz val="10"/>
      <color theme="1"/>
      <name val="Calibri"/>
      <family val="2"/>
      <charset val="0"/>
      <scheme val="minor"/>
    </font>
    <font>
      <b/>
      <sz val="12"/>
      <name val="Arial"/>
      <family val="2"/>
      <charset val="0"/>
    </font>
    <font>
      <sz val="14"/>
      <color theme="1"/>
      <name val="Arial"/>
      <family val="2"/>
      <charset val="0"/>
    </font>
    <font>
      <sz val="12"/>
      <color theme="9" tint="-0.499984740745262"/>
      <name val="Arial"/>
      <family val="2"/>
      <charset val="0"/>
    </font>
    <font>
      <sz val="10"/>
      <color indexed="8"/>
      <name val="Calibri"/>
      <family val="2"/>
      <charset val="0"/>
    </font>
    <font>
      <sz val="12"/>
      <color indexed="8"/>
      <name val="Calibri"/>
      <family val="2"/>
      <charset val="0"/>
    </font>
    <font>
      <sz val="12"/>
      <color rgb="00595959"/>
      <name val="Calibri"/>
      <family val="2"/>
      <charset val="0"/>
    </font>
    <font>
      <sz val="12"/>
      <color rgb="00595959"/>
      <name val="Arial"/>
      <family val="2"/>
      <charset val="0"/>
    </font>
    <font>
      <sz val="12"/>
      <color rgb="00595959"/>
      <name val="Arial"/>
      <family val="2"/>
      <charset val="0"/>
    </font>
  </fonts>
  <fills count="9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7">
    <xf numFmtId="0" fontId="0" fillId="0" borderId="0"/>
  </cellStyleXfs>
  <cellXfs>
    <xf numFmtId="0" fontId="0" fillId="0" borderId="0" xfId="0"/>
    <xf numFmtId="0" fontId="3" fillId="0" borderId="0" xfId="0" applyFont="1"/>
    <xf numFmtId="0" fontId="5" fillId="2" borderId="0" xfId="0" applyFont="1" applyFill="1"/>
    <xf numFmtId="0" fontId="3" fillId="2" borderId="0" xfId="0" applyFont="1" applyFill="1"/>
    <xf numFmtId="10" fontId="3" fillId="2" borderId="0" xfId="0" applyAlignment="1" applyFont="1" applyNumberFormat="1" applyFill="1">
      <alignment horizontal="left"/>
    </xf>
    <xf numFmtId="44" fontId="3" fillId="2" borderId="0" xfId="0" applyAlignment="1" applyFont="1" applyNumberFormat="1" applyFill="1">
      <alignment vertical="top"/>
    </xf>
    <xf numFmtId="0" fontId="5" fillId="0" borderId="1" xfId="0" applyBorder="1" applyFont="1"/>
    <xf numFmtId="0" fontId="5" fillId="0" borderId="2" xfId="0" applyBorder="1" applyFont="1"/>
    <xf numFmtId="0" fontId="5" fillId="0" borderId="3" xfId="0" applyBorder="1" applyFont="1"/>
    <xf numFmtId="0" fontId="5" fillId="0" borderId="4" xfId="0" applyBorder="1" applyFont="1"/>
    <xf numFmtId="44" fontId="2" fillId="3" borderId="5" xfId="0" applyBorder="1" applyFont="1" applyNumberFormat="1" applyFill="1"/>
    <xf numFmtId="44" fontId="2" fillId="3" borderId="6" xfId="0" applyBorder="1" applyFont="1" applyNumberFormat="1" applyFill="1"/>
    <xf numFmtId="44" fontId="5" fillId="3" borderId="7" xfId="0" applyBorder="1" applyFont="1" applyNumberFormat="1" applyFill="1"/>
    <xf numFmtId="10" fontId="5" fillId="3" borderId="7" xfId="0" applyBorder="1" applyFont="1" applyNumberFormat="1" applyFill="1"/>
    <xf numFmtId="44" fontId="5" fillId="3" borderId="8" xfId="0" applyBorder="1" applyFont="1" applyNumberFormat="1" applyFill="1"/>
    <xf numFmtId="10" fontId="5" fillId="3" borderId="9" xfId="0" applyBorder="1" applyFont="1" applyNumberFormat="1" applyFill="1"/>
    <xf numFmtId="44" fontId="5" fillId="3" borderId="10" xfId="0" applyBorder="1" applyFont="1" applyNumberFormat="1" applyFill="1"/>
    <xf numFmtId="44" fontId="5" fillId="3" borderId="11" xfId="0" applyBorder="1" applyFont="1" applyNumberFormat="1" applyFill="1"/>
    <xf numFmtId="44" fontId="2" fillId="4" borderId="12" xfId="0" applyBorder="1" applyFont="1" applyNumberFormat="1" applyFill="1"/>
    <xf numFmtId="44" fontId="2" fillId="4" borderId="13" xfId="0" applyBorder="1" applyFont="1" applyNumberFormat="1" applyFill="1"/>
    <xf numFmtId="44" fontId="5" fillId="3" borderId="14" xfId="0" applyBorder="1" applyFont="1" applyNumberFormat="1" applyFill="1"/>
    <xf numFmtId="2" fontId="2" fillId="3" borderId="6" xfId="0" applyBorder="1" applyFont="1" applyNumberFormat="1" applyFill="1"/>
    <xf numFmtId="0" fontId="2" fillId="3" borderId="6" xfId="0" applyBorder="1" applyFont="1" applyFill="1"/>
    <xf numFmtId="0" fontId="5" fillId="3" borderId="8" xfId="0" applyBorder="1" applyFont="1" applyFill="1"/>
    <xf numFmtId="44" fontId="2" fillId="3" borderId="15" xfId="0" applyBorder="1" applyFont="1" applyNumberFormat="1" applyFill="1"/>
    <xf numFmtId="0" fontId="6" fillId="0" borderId="0" xfId="0" applyFont="1"/>
    <xf numFmtId="0" fontId="3" fillId="5" borderId="16" xfId="0" applyBorder="1" applyFont="1" applyFill="1"/>
    <xf numFmtId="0" fontId="5" fillId="3" borderId="14" xfId="0" applyBorder="1" applyFont="1" applyFill="1"/>
    <xf numFmtId="0" fontId="5" fillId="3" borderId="11" xfId="0" applyBorder="1" applyFont="1" applyFill="1"/>
    <xf numFmtId="10" fontId="2" fillId="3" borderId="17" xfId="0" applyBorder="1" applyFont="1" applyNumberFormat="1" applyFill="1"/>
    <xf numFmtId="10" fontId="2" fillId="3" borderId="18" xfId="0" applyBorder="1" applyFont="1" applyNumberFormat="1" applyFill="1"/>
    <xf numFmtId="0" fontId="5" fillId="2" borderId="0" xfId="0" applyAlignment="1" applyFont="1" applyFill="1">
      <alignment vertical="top"/>
    </xf>
    <xf numFmtId="0" fontId="3" fillId="2" borderId="0" xfId="0" applyAlignment="1" applyFont="1" applyFill="1">
      <alignment vertical="top"/>
    </xf>
    <xf numFmtId="44" fontId="5" fillId="6" borderId="7" xfId="0" applyBorder="1" applyFont="1" applyNumberFormat="1" applyFill="1" applyProtection="1">
      <protection locked="0"/>
    </xf>
    <xf numFmtId="44" fontId="5" fillId="6" borderId="9" xfId="0" applyBorder="1" applyFont="1" applyNumberFormat="1" applyFill="1" applyProtection="1">
      <protection locked="0"/>
    </xf>
    <xf numFmtId="0" fontId="5" fillId="6" borderId="7" xfId="0" applyBorder="1" applyFont="1" applyFill="1" applyProtection="1">
      <protection locked="0"/>
    </xf>
    <xf numFmtId="0" fontId="5" fillId="6" borderId="9" xfId="0" applyBorder="1" applyFont="1" applyFill="1" applyProtection="1">
      <protection locked="0"/>
    </xf>
    <xf numFmtId="44" fontId="5" fillId="6" borderId="8" xfId="0" applyBorder="1" applyFont="1" applyNumberFormat="1" applyFill="1" applyProtection="1">
      <protection locked="0"/>
    </xf>
    <xf numFmtId="44" fontId="5" fillId="6" borderId="11" xfId="0" applyBorder="1" applyFont="1" applyNumberFormat="1" applyFill="1" applyProtection="1">
      <protection locked="0"/>
    </xf>
    <xf numFmtId="0" fontId="5" fillId="6" borderId="14" xfId="0" applyBorder="1" applyFont="1" applyFill="1" applyProtection="1">
      <protection locked="0"/>
    </xf>
    <xf numFmtId="0" fontId="5" fillId="6" borderId="8" xfId="0" applyBorder="1" applyFont="1" applyFill="1" applyProtection="1">
      <protection locked="0"/>
    </xf>
    <xf numFmtId="44" fontId="5" fillId="6" borderId="19" xfId="0" applyBorder="1" applyFont="1" applyNumberFormat="1" applyFill="1" applyProtection="1">
      <protection locked="0"/>
    </xf>
    <xf numFmtId="0" fontId="5" fillId="6" borderId="11" xfId="0" applyBorder="1" applyFont="1" applyFill="1" applyProtection="1">
      <protection locked="0"/>
    </xf>
    <xf numFmtId="0" fontId="0" fillId="7" borderId="0" xfId="0" applyFill="1"/>
    <xf numFmtId="0" fontId="9" fillId="6" borderId="20" xfId="0" applyBorder="1" applyFont="1" applyFill="1" applyProtection="1">
      <protection locked="0"/>
    </xf>
    <xf numFmtId="0" fontId="2" fillId="3" borderId="21" xfId="0" applyBorder="1" applyFont="1" applyFill="1"/>
    <xf numFmtId="0" fontId="6" fillId="2" borderId="0" xfId="0" applyFont="1" applyFill="1"/>
    <xf numFmtId="0" fontId="5" fillId="7" borderId="0" xfId="0" applyFont="1" applyFill="1"/>
    <xf numFmtId="10" fontId="5" fillId="7" borderId="8" xfId="0" applyBorder="1" applyFont="1" applyNumberFormat="1" applyFill="1"/>
    <xf numFmtId="10" fontId="5" fillId="7" borderId="5" xfId="0" applyBorder="1" applyFont="1" applyNumberFormat="1" applyFill="1"/>
    <xf numFmtId="0" fontId="1" fillId="7" borderId="0" xfId="0" applyFont="1" applyFill="1"/>
    <xf numFmtId="0" fontId="3" fillId="7" borderId="0" xfId="0" applyFont="1" applyFill="1"/>
    <xf numFmtId="0" fontId="7" fillId="7" borderId="0" xfId="0" applyFont="1" applyFill="1"/>
    <xf numFmtId="0" fontId="2" fillId="7" borderId="0" xfId="0" applyFont="1" applyFill="1"/>
    <xf numFmtId="44" fontId="2" fillId="7" borderId="0" xfId="0" applyFont="1" applyNumberForma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7" borderId="0" xfId="0" applyFont="1" applyFill="1"/>
    <xf numFmtId="0" fontId="5" fillId="0" borderId="22" xfId="0" applyBorder="1" applyFont="1"/>
    <xf numFmtId="44" fontId="5" fillId="3" borderId="23" xfId="0" applyBorder="1" applyFont="1" applyNumberFormat="1" applyFill="1"/>
    <xf numFmtId="0" fontId="5" fillId="6" borderId="23" xfId="0" applyBorder="1" applyFont="1" applyFill="1" applyProtection="1">
      <protection locked="0"/>
    </xf>
    <xf numFmtId="10" fontId="5" fillId="3" borderId="23" xfId="0" applyBorder="1" applyFont="1" applyNumberFormat="1" applyFill="1"/>
    <xf numFmtId="44" fontId="5" fillId="3" borderId="24" xfId="0" applyBorder="1" applyFont="1" applyNumberFormat="1" applyFill="1"/>
    <xf numFmtId="0" fontId="5" fillId="0" borderId="25" xfId="0" applyAlignment="1" applyBorder="1" applyFont="1">
      <alignment vertical="center"/>
    </xf>
    <xf numFmtId="0" fontId="5" fillId="0" borderId="26" xfId="0" applyAlignment="1" applyBorder="1" applyFont="1">
      <alignment vertical="center"/>
    </xf>
    <xf numFmtId="0" fontId="5" fillId="0" borderId="26" xfId="0" applyAlignment="1" applyBorder="1" applyFont="1">
      <alignment vertical="center" wrapText="1"/>
    </xf>
    <xf numFmtId="0" fontId="5" fillId="0" borderId="18" xfId="0" applyAlignment="1" applyBorder="1" applyFont="1">
      <alignment vertical="center"/>
    </xf>
    <xf numFmtId="0" fontId="5" fillId="7" borderId="0" xfId="0" applyAlignment="1" applyFont="1" applyFill="1">
      <alignment horizontal="right"/>
    </xf>
    <xf numFmtId="0" fontId="5" fillId="8" borderId="21" xfId="0" applyAlignment="1" applyBorder="1" applyFont="1" applyFill="1">
      <alignment vertical="center"/>
    </xf>
    <xf numFmtId="44" fontId="5" fillId="6" borderId="24" xfId="0" applyBorder="1" applyFont="1" applyNumberFormat="1" applyFill="1" applyProtection="1">
      <protection locked="0"/>
    </xf>
    <xf numFmtId="0" fontId="5" fillId="0" borderId="25" xfId="0" applyAlignment="1" applyBorder="1" applyFont="1">
      <alignment horizontal="right"/>
    </xf>
    <xf numFmtId="0" fontId="5" fillId="5" borderId="21" xfId="0" applyAlignment="1" applyBorder="1" applyFont="1" applyFill="1">
      <alignment vertical="center"/>
    </xf>
    <xf numFmtId="0" fontId="5" fillId="0" borderId="4" xfId="0" applyAlignment="1" applyBorder="1" applyFont="1">
      <alignment horizontal="right"/>
    </xf>
    <xf numFmtId="0" fontId="3" fillId="0" borderId="25" xfId="0" applyAlignment="1" applyBorder="1" applyFont="1">
      <alignment horizontal="right"/>
    </xf>
    <xf numFmtId="0" fontId="5" fillId="5" borderId="20" xfId="0" applyAlignment="1" applyBorder="1" applyFont="1" applyFill="1">
      <alignment vertical="center"/>
    </xf>
    <xf numFmtId="0" fontId="5" fillId="0" borderId="27" xfId="0" applyAlignment="1" applyBorder="1" applyFont="1">
      <alignment horizontal="right"/>
    </xf>
    <xf numFmtId="0" fontId="5" fillId="7" borderId="3" xfId="0" applyBorder="1" applyFont="1" applyFill="1"/>
    <xf numFmtId="10" fontId="5" fillId="7" borderId="24" xfId="0" applyBorder="1" applyFont="1" applyNumberFormat="1" applyFill="1"/>
    <xf numFmtId="0" fontId="5" fillId="7" borderId="25" xfId="0" applyAlignment="1" applyBorder="1" applyFont="1" applyFill="1">
      <alignment vertical="center"/>
    </xf>
    <xf numFmtId="0" fontId="5" fillId="7" borderId="18" xfId="0" applyAlignment="1" applyBorder="1" applyFont="1" applyFill="1">
      <alignment vertical="center"/>
    </xf>
    <xf numFmtId="10" fontId="5" fillId="7" borderId="14" xfId="0" applyBorder="1" applyFont="1" applyNumberFormat="1" applyFill="1"/>
    <xf numFmtId="0" fontId="5" fillId="7" borderId="4" xfId="0" applyBorder="1" applyFont="1" applyFill="1"/>
    <xf numFmtId="0" fontId="1" fillId="7" borderId="0" xfId="0" applyAlignment="1" applyFont="1" applyFill="1">
      <alignment horizontal="center"/>
    </xf>
    <xf numFmtId="0" fontId="5" fillId="7" borderId="20" xfId="0" applyAlignment="1" applyBorder="1" applyFont="1" applyFill="1">
      <alignment horizontal="center" vertical="center"/>
    </xf>
    <xf numFmtId="0" fontId="5" fillId="7" borderId="16" xfId="0" applyAlignment="1" applyBorder="1" applyFont="1" applyFill="1">
      <alignment horizontal="center" vertical="center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1.xml" /><Relationship Id="rId9" Type="http://schemas.openxmlformats.org/officeDocument/2006/relationships/customXml" Target="../customXml/item2.xml" /><Relationship Id="rId7" Type="http://schemas.microsoft.com/office/2017/10/relationships/person" Target="persons/person.xml" /><Relationship Id="rId10" Type="http://schemas.openxmlformats.org/officeDocument/2006/relationships/customXml" Target="../customXml/item3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5" Type="http://schemas.openxmlformats.org/officeDocument/2006/relationships/styles" Target="styles.xml" /><Relationship Id="rId2" Type="http://schemas.openxmlformats.org/officeDocument/2006/relationships/worksheet" Target="worksheets/sheet2.xml" /><Relationship Id="rId4" Type="http://schemas.openxmlformats.org/officeDocument/2006/relationships/theme" Target="theme/theme1.xml" /><Relationship Id="rId1" Type="http://schemas.openxmlformats.org/officeDocument/2006/relationships/worksheet" Target="worksheets/sheet1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lang val="en-US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60"/>
    </c:view3D>
    <c:plotArea>
      <c:layout/>
      <c:pie3DChart>
        <c:varyColors val="1"/>
        <c:ser>
          <c:idx val="0"/>
          <c:order val="0"/>
          <c:tx>
            <c:strRef>
              <c:f>'Income stream chart'!$Q$1</c:f>
              <c:strCache/>
            </c:strRef>
          </c:tx>
          <c:spPr/>
          <c:dPt>
            <c:idx val="0"/>
            <c:bubble3D val="0"/>
            <c:spPr>
              <a:solidFill>
                <a:srgbClr val="5B9BD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2"/>
            <c:bubble3D val="0"/>
            <c:spPr>
              <a:solidFill>
                <a:srgbClr val="A5A5A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3"/>
            <c:bubble3D val="0"/>
            <c:spPr>
              <a:solidFill>
                <a:srgbClr val="FFC000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4"/>
            <c:bubble3D val="0"/>
            <c:spPr>
              <a:solidFill>
                <a:srgbClr val="4472C4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5"/>
            <c:bubble3D val="0"/>
            <c:spPr>
              <a:solidFill>
                <a:srgbClr val="70AD47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explosion val="0"/>
          <c:dLbls>
            <c:spPr>
              <a:noFill/>
              <a:ln w="12700">
                <a:noFill/>
                <a:round/>
              </a:ln>
            </c:spPr>
            <c:txPr>
              <a:bodyPr/>
              <a:lstStyle/>
              <a:p>
                <a:pPr>
                  <a:defRPr sz="1100" baseline="0"/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/>
                  </c:spPr>
                </c15:leaderLines>
              </c:ext>
            </c:extLst>
          </c:dLbls>
          <c:cat>
            <c:strRef>
              <c:f>'Income stream chart'!$P$2:$P$7</c:f>
              <c:strCache/>
            </c:strRef>
          </c:cat>
          <c:val>
            <c:numRef>
              <c:f>'Income stream chart'!$Q$2:$Q$7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  <a:round/>
        </a:ln>
        <a:effectLst/>
      </c:spPr>
    </c:plotArea>
    <c:legend>
      <c:legendPos val="b"/>
      <c:layout>
        <c:manualLayout>
          <c:xMode val="edge"/>
          <c:yMode val="edge"/>
          <c:x val="0.14515670026302535"/>
          <c:y val="0.78380889728963854"/>
          <c:w val="0.70754910835772322"/>
          <c:h val="0.21619110271036146"/>
        </c:manualLayout>
      </c:layout>
      <c:overlay val="0"/>
      <c:spPr>
        <a:noFill/>
        <a:ln>
          <a:noFill/>
          <a:round/>
        </a:ln>
        <a:effectLst/>
      </c:spPr>
      <c:txPr>
        <a:bodyPr/>
        <a:lstStyle/>
        <a:p>
          <a:pPr>
            <a:defRPr b="0" sz="1200" baseline="0">
              <a:solidFill>
                <a:srgbClr val="595959"/>
              </a:solidFill>
              <a:latin typeface="Arial"/>
              <a:ea typeface="Arial"/>
              <a:cs typeface="Arial"/>
            </a:defRPr>
          </a:pPr>
        </a:p>
      </c:txPr>
    </c:legend>
    <c:plotVisOnly val="1"/>
    <c:dispBlanksAs val="gap"/>
  </c:chart>
  <c:spPr>
    <a:solidFill>
      <a:srgbClr val="FFFFFF"/>
    </a:solidFill>
    <a:ln w="9525">
      <a:solidFill>
        <a:srgbClr val="D9D9D9"/>
      </a:solidFill>
      <a:prstDash val="solid"/>
      <a:round/>
    </a:ln>
    <a:effectLst/>
  </c:spPr>
  <c:txPr xmlns:c="http://schemas.openxmlformats.org/drawingml/2006/chart">
    <a:bodyPr xmlns:a="http://schemas.openxmlformats.org/drawingml/2006/main"/>
    <a:lstStyle xmlns:a="http://schemas.openxmlformats.org/drawingml/2006/main"/>
    <a:p xmlns:a="http://schemas.openxmlformats.org/drawingml/2006/main">
      <a:pPr>
        <a:defRPr/>
      </a:pPr>
      <a:endParaRPr lang="en-US"/>
    </a:p>
  </c:txPr>
  <c:printSettings>
    <c:headerFooter scaleWithDoc="1" alignWithMargins="1" differentFirst="0" differentOddEven="0"/>
    <c:pageMargins l="0.7" r="0.7" t="0.75" b="0.75" header="0.3" footer="0.3"/>
    <c:pageSetup orientation="portrait"/>
  </c:printSettings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lang val="en-US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60"/>
    </c:view3D>
    <c:plotArea>
      <c:layout>
        <c:manualLayout>
          <c:layoutTarget val="inner"/>
          <c:xMode val="edge"/>
          <c:yMode val="edge"/>
          <c:x val="0.10431293881644935"/>
          <c:y val="0.030915576694411414"/>
          <c:w val="0.79939819458375128"/>
          <c:h val="0.94768133174791913"/>
        </c:manualLayout>
      </c:layout>
      <c:pie3DChart>
        <c:varyColors val="1"/>
        <c:ser>
          <c:idx val="0"/>
          <c:order val="0"/>
          <c:spPr/>
          <c:dPt>
            <c:idx val="0"/>
            <c:bubble3D val="0"/>
            <c:spPr>
              <a:solidFill>
                <a:srgbClr val="5B9BD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2"/>
            <c:bubble3D val="0"/>
            <c:spPr>
              <a:solidFill>
                <a:srgbClr val="A5A5A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explosion val="0"/>
          <c:dLbls>
            <c:delete val="1"/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/>
                  </c:spPr>
                </c15:leaderLines>
              </c:ext>
            </c:extLst>
          </c:dLbls>
          <c:cat>
            <c:strRef>
              <c:f>'Occupancy chart'!$Q$1:$Q$3</c:f>
              <c:strCache/>
            </c:strRef>
          </c:cat>
          <c:val>
            <c:numRef>
              <c:f>'Occupancy chart'!$R$1:$R$3</c:f>
              <c:numCache/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  <a:round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4409412242083178"/>
          <c:y val="0.87571099609822323"/>
          <c:w val="0.7078688799862265"/>
          <c:h val="0.12189307675154536"/>
        </c:manualLayout>
      </c:layout>
      <c:overlay val="0"/>
      <c:spPr>
        <a:noFill/>
        <a:ln>
          <a:noFill/>
          <a:round/>
        </a:ln>
        <a:effectLst/>
      </c:spPr>
      <c:txPr>
        <a:bodyPr/>
        <a:lstStyle/>
        <a:p>
          <a:pPr>
            <a:defRPr b="0" sz="1200" baseline="0">
              <a:solidFill>
                <a:srgbClr val="595959"/>
              </a:solidFill>
              <a:latin typeface="Arial"/>
              <a:ea typeface="Arial"/>
              <a:cs typeface="Arial"/>
            </a:defRPr>
          </a:pPr>
        </a:p>
      </c:txPr>
    </c:legend>
    <c:plotVisOnly val="1"/>
    <c:dispBlanksAs val="gap"/>
  </c:chart>
  <c:spPr>
    <a:solidFill>
      <a:srgbClr val="FFFFFF"/>
    </a:solidFill>
    <a:ln w="9525">
      <a:solidFill>
        <a:srgbClr val="D9D9D9"/>
      </a:solidFill>
      <a:prstDash val="solid"/>
      <a:round/>
    </a:ln>
    <a:effectLst/>
  </c:spPr>
  <c:txPr xmlns:c="http://schemas.openxmlformats.org/drawingml/2006/chart">
    <a:bodyPr xmlns:a="http://schemas.openxmlformats.org/drawingml/2006/main"/>
    <a:lstStyle xmlns:a="http://schemas.openxmlformats.org/drawingml/2006/main"/>
    <a:p xmlns:a="http://schemas.openxmlformats.org/drawingml/2006/main">
      <a:pPr>
        <a:defRPr/>
      </a:pPr>
      <a:endParaRPr lang="en-US"/>
    </a:p>
  </c:txPr>
  <c:printSettings>
    <c:headerFooter scaleWithDoc="1" alignWithMargins="1" differentFirst="0" differentOddEven="0"/>
    <c:pageMargins l="0.25" r="0.25" t="0.75" b="0.75" header="0.3" footer="0.3"/>
    <c:pageSetup paperSize="9" orientation="landscape" horizont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Relationship Id="rId2" Type="http://schemas.openxmlformats.org/officeDocument/2006/relationships/image" Target="/xl/media/image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/xl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83920</xdr:colOff>
      <xdr:row>0</xdr:row>
      <xdr:rowOff>114300</xdr:rowOff>
    </xdr:from>
    <xdr:to>
      <xdr:col>0</xdr:col>
      <xdr:colOff>2556346</xdr:colOff>
      <xdr:row>0</xdr:row>
      <xdr:rowOff>718185</xdr:rowOff>
    </xdr:to>
    <xdr:pic macro="">
      <xdr:nvPicPr>
        <xdr:cNvPr id="3" name="Picture 2" descr="Cambridgeshire County Council logo&#10;">
          <a:extLst xmlns:a="http://schemas.openxmlformats.org/drawingml/2006/main">
            <a:ext uri="{FF2B5EF4-FFF2-40B4-BE49-F238E27FC236}">
              <a16:creationId xmlns:a16="http://schemas.microsoft.com/office/drawing/2014/main" id="{9DAACA07-9F1E-5B95-1AE3-53BEE99E0CF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3102" t="38998" r="3168" b="39175"/>
        <a:stretch>
          <a:fillRect/>
        </a:stretch>
      </xdr:blipFill>
      <xdr:spPr>
        <a:xfrm>
          <a:off x="82550" y="114300"/>
          <a:ext cx="2472690" cy="2472690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oneCell">
    <xdr:from>
      <xdr:col>3</xdr:col>
      <xdr:colOff>1053740</xdr:colOff>
      <xdr:row>0</xdr:row>
      <xdr:rowOff>85725</xdr:rowOff>
    </xdr:from>
    <xdr:to>
      <xdr:col>6</xdr:col>
      <xdr:colOff>183561</xdr:colOff>
      <xdr:row>0</xdr:row>
      <xdr:rowOff>692467</xdr:rowOff>
    </xdr:to>
    <xdr:pic macro="">
      <xdr:nvPicPr>
        <xdr:cNvPr id="5" name="Picture 4" descr="Cambridgeshire Early Years, Childcare, and School Readiness Service logo">
          <a:extLst xmlns:a="http://schemas.openxmlformats.org/drawingml/2006/main">
            <a:ext uri="{FF2B5EF4-FFF2-40B4-BE49-F238E27FC236}">
              <a16:creationId xmlns:a16="http://schemas.microsoft.com/office/drawing/2014/main" id="{9A4AAC1B-F676-4E5C-B07C-00F277F40A2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>
          <a:fillRect/>
        </a:stretch>
      </xdr:blipFill>
      <xdr:spPr>
        <a:xfrm>
          <a:off x="6778625" y="85725"/>
          <a:ext cx="2796540" cy="2796540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twoCell">
    <xdr:from>
      <xdr:col>2</xdr:col>
      <xdr:colOff>304800</xdr:colOff>
      <xdr:row>1</xdr:row>
      <xdr:rowOff>114300</xdr:rowOff>
    </xdr:from>
    <xdr:to>
      <xdr:col>12</xdr:col>
      <xdr:colOff>135136</xdr:colOff>
      <xdr:row>28</xdr:row>
      <xdr:rowOff>23812</xdr:rowOff>
    </xdr:to>
    <xdr:graphicFrame macro="">
      <xdr:nvGraphicFramePr>
        <xdr:cNvPr id="3" name="Chart 2" descr="Pie chart showing proportion of income from early years funding and private fe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d6p1="http://schemas.openxmlformats.org/officeDocument/2006/relationships" xmlns:c="http://schemas.openxmlformats.org/drawingml/2006/chart" d6p1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twoCell">
    <xdr:from>
      <xdr:col>2</xdr:col>
      <xdr:colOff>488752</xdr:colOff>
      <xdr:row>1</xdr:row>
      <xdr:rowOff>95250</xdr:rowOff>
    </xdr:from>
    <xdr:to>
      <xdr:col>13</xdr:col>
      <xdr:colOff>114300</xdr:colOff>
      <xdr:row>30</xdr:row>
      <xdr:rowOff>69532</xdr:rowOff>
    </xdr:to>
    <xdr:graphicFrame macro="">
      <xdr:nvGraphicFramePr>
        <xdr:cNvPr id="2" name="Chart 1" descr="Pie chart showing occupancy and vacancies in the early years setting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d6p1="http://schemas.openxmlformats.org/officeDocument/2006/relationships" xmlns:c="http://schemas.openxmlformats.org/drawingml/2006/chart" d6p1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3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M331"/>
  <sheetViews>
    <sheetView topLeftCell="A30" view="normal" tabSelected="1" workbookViewId="0">
      <selection pane="topLeft" activeCell="C12" sqref="C12"/>
    </sheetView>
  </sheetViews>
  <sheetFormatPr defaultRowHeight="15"/>
  <cols>
    <col min="1" max="1" width="49.5703125" customWidth="1"/>
    <col min="2" max="5" width="18.140625" customWidth="1"/>
    <col min="6" max="6" width="18.7109375" customWidth="1"/>
    <col min="7" max="7" width="4.7109375" customWidth="1"/>
  </cols>
  <sheetData>
    <row r="1" spans="1:7" ht="63.95" customHeight="1">
      <c r="A1" s="50"/>
      <c r="B1" s="43"/>
      <c r="C1" s="43"/>
      <c r="D1" s="43"/>
      <c r="E1" s="43"/>
      <c r="F1" s="43"/>
      <c r="G1" s="43"/>
    </row>
    <row r="2" spans="1:7" ht="18">
      <c r="A2" s="50" t="s">
        <v>54</v>
      </c>
      <c r="B2" s="43"/>
      <c r="C2" s="43"/>
      <c r="D2" s="43"/>
      <c r="E2" s="43"/>
      <c r="F2" s="43"/>
      <c r="G2" s="43"/>
    </row>
    <row r="3" spans="1:7">
      <c r="A3" s="43"/>
      <c r="B3" s="43"/>
      <c r="C3" s="43"/>
      <c r="D3" s="43"/>
      <c r="E3" s="43"/>
      <c r="F3" s="43"/>
      <c r="G3" s="43"/>
    </row>
    <row r="4" spans="1:7" ht="15.75">
      <c r="A4" s="47" t="s">
        <v>0</v>
      </c>
      <c r="B4" s="43"/>
      <c r="C4" s="43"/>
      <c r="D4" s="43"/>
      <c r="E4" s="43"/>
      <c r="F4" s="43"/>
      <c r="G4" s="43"/>
    </row>
    <row r="5" spans="1:7" ht="15.75">
      <c r="A5" s="47" t="s">
        <v>1</v>
      </c>
      <c r="B5" s="43"/>
      <c r="C5" s="43"/>
      <c r="D5" s="43"/>
      <c r="E5" s="43"/>
      <c r="F5" s="43"/>
      <c r="G5" s="43"/>
    </row>
    <row r="6" spans="1:7">
      <c r="A6" s="43"/>
      <c r="B6" s="43"/>
      <c r="C6" s="43"/>
      <c r="D6" s="43"/>
      <c r="E6" s="43"/>
      <c r="F6" s="43"/>
      <c r="G6" s="43"/>
    </row>
    <row r="7" spans="1:7" ht="15.75">
      <c r="A7" s="47" t="s">
        <v>69</v>
      </c>
      <c r="B7" s="43"/>
      <c r="C7" s="43"/>
      <c r="D7" s="43"/>
      <c r="E7" s="43"/>
      <c r="F7" s="43"/>
      <c r="G7" s="43"/>
    </row>
    <row r="8" spans="1:7">
      <c r="A8" s="43"/>
      <c r="B8" s="43"/>
      <c r="C8" s="43"/>
      <c r="D8" s="43"/>
      <c r="E8" s="43"/>
      <c r="F8" s="43"/>
      <c r="G8" s="43"/>
    </row>
    <row r="9" spans="1:7" ht="18">
      <c r="A9" s="58" t="s">
        <v>2</v>
      </c>
      <c r="B9" s="43"/>
      <c r="C9" s="43"/>
      <c r="D9" s="43"/>
      <c r="E9" s="43"/>
      <c r="F9" s="43"/>
      <c r="G9" s="43"/>
    </row>
    <row r="10" spans="1:13" ht="15.75" thickBot="1">
      <c r="A10" s="51"/>
      <c r="B10" s="51"/>
      <c r="C10" s="51"/>
      <c r="D10" s="51"/>
      <c r="E10" s="51"/>
      <c r="F10" s="51"/>
      <c r="G10" s="51"/>
      <c r="H10" s="1"/>
      <c r="I10" s="1"/>
      <c r="J10" s="1"/>
      <c r="K10" s="1"/>
      <c r="L10" s="1"/>
      <c r="M10" s="1"/>
    </row>
    <row r="11" spans="1:13" ht="45.75" thickBot="1">
      <c r="A11" s="64" t="s">
        <v>3</v>
      </c>
      <c r="B11" s="65" t="s">
        <v>4</v>
      </c>
      <c r="C11" s="66" t="s">
        <v>5</v>
      </c>
      <c r="D11" s="66" t="s">
        <v>6</v>
      </c>
      <c r="E11" s="66" t="s">
        <v>7</v>
      </c>
      <c r="F11" s="67" t="s">
        <v>8</v>
      </c>
      <c r="G11" s="51"/>
      <c r="H11" s="1"/>
      <c r="I11" s="1"/>
      <c r="J11" s="1"/>
      <c r="K11" s="1"/>
      <c r="L11" s="1"/>
      <c r="M11" s="1"/>
    </row>
    <row r="12" spans="1:13" ht="20.1" customHeight="1">
      <c r="A12" s="59" t="s">
        <v>57</v>
      </c>
      <c r="B12" s="60">
        <v>6.04</v>
      </c>
      <c r="C12" s="61">
        <v>345</v>
      </c>
      <c r="D12" s="62">
        <f>C12/C20</f>
        <v>0.71875</v>
      </c>
      <c r="E12" s="60">
        <f>B12*D12</f>
        <v>4.34125</v>
      </c>
      <c r="F12" s="63">
        <f>B12*C12</f>
        <v>2083.8</v>
      </c>
      <c r="G12" s="51"/>
      <c r="H12" s="1"/>
      <c r="I12" s="1"/>
      <c r="J12" s="1"/>
      <c r="K12" s="1"/>
      <c r="L12" s="1"/>
      <c r="M12" s="1"/>
    </row>
    <row r="13" spans="1:13" ht="20.1" customHeight="1">
      <c r="A13" s="6" t="s">
        <v>56</v>
      </c>
      <c r="B13" s="12">
        <v>8.44</v>
      </c>
      <c r="C13" s="35">
        <v>30</v>
      </c>
      <c r="D13" s="13">
        <f>C13/C20</f>
        <v>0.0625</v>
      </c>
      <c r="E13" s="12">
        <f>B13*D13</f>
        <v>0.5275</v>
      </c>
      <c r="F13" s="14">
        <f>B13*C13</f>
        <v>253.2</v>
      </c>
      <c r="G13" s="51"/>
      <c r="H13" s="1"/>
      <c r="I13" s="1"/>
      <c r="J13" s="1"/>
      <c r="K13" s="1"/>
      <c r="L13" s="1"/>
      <c r="M13" s="1"/>
    </row>
    <row r="14" spans="1:13" ht="20.1" customHeight="1">
      <c r="A14" s="6" t="s">
        <v>55</v>
      </c>
      <c r="B14" s="12">
        <v>11.42</v>
      </c>
      <c r="C14" s="35">
        <v>30</v>
      </c>
      <c r="D14" s="13">
        <f>C14/C20</f>
        <v>0.0625</v>
      </c>
      <c r="E14" s="12">
        <f>B14*D14</f>
        <v>0.71375</v>
      </c>
      <c r="F14" s="14">
        <f>B14*C14</f>
        <v>342.6</v>
      </c>
      <c r="G14" s="51"/>
      <c r="H14" s="1"/>
      <c r="I14" s="1"/>
      <c r="J14" s="1"/>
      <c r="K14" s="1"/>
      <c r="L14" s="1"/>
      <c r="M14" s="1"/>
    </row>
    <row r="15" spans="1:13" ht="20.1" customHeight="1">
      <c r="A15" s="6" t="s">
        <v>58</v>
      </c>
      <c r="B15" s="33">
        <v>5.55</v>
      </c>
      <c r="C15" s="35">
        <v>40</v>
      </c>
      <c r="D15" s="13">
        <f>C15/C20</f>
        <v>0.083333333333333329</v>
      </c>
      <c r="E15" s="12">
        <f>B15*D15</f>
        <v>0.46249999999999997</v>
      </c>
      <c r="F15" s="14">
        <f>B15*C15</f>
        <v>222</v>
      </c>
      <c r="G15" s="51"/>
      <c r="H15" s="1"/>
      <c r="I15" s="1"/>
      <c r="J15" s="1"/>
      <c r="K15" s="1"/>
      <c r="L15" s="1"/>
      <c r="M15" s="1"/>
    </row>
    <row r="16" spans="1:13" ht="20.1" customHeight="1">
      <c r="A16" s="6" t="s">
        <v>59</v>
      </c>
      <c r="B16" s="33">
        <v>8.15</v>
      </c>
      <c r="C16" s="35">
        <v>25</v>
      </c>
      <c r="D16" s="13">
        <f>C16/C20</f>
        <v>0.052083333333333336</v>
      </c>
      <c r="E16" s="12">
        <f>B16*D16</f>
        <v>0.42447916666666669</v>
      </c>
      <c r="F16" s="14">
        <f>B16*C16</f>
        <v>203.75</v>
      </c>
      <c r="G16" s="51"/>
      <c r="H16" s="1"/>
      <c r="I16" s="1"/>
      <c r="J16" s="1"/>
      <c r="K16" s="1"/>
      <c r="L16" s="1"/>
      <c r="M16" s="1"/>
    </row>
    <row r="17" spans="1:13" ht="20.1" customHeight="1" thickBot="1">
      <c r="A17" s="9" t="s">
        <v>60</v>
      </c>
      <c r="B17" s="34">
        <v>11</v>
      </c>
      <c r="C17" s="36">
        <v>10</v>
      </c>
      <c r="D17" s="15">
        <f>C17/C20</f>
        <v>0.020833333333333332</v>
      </c>
      <c r="E17" s="16">
        <f>B17*D17</f>
        <v>0.22916666666666666</v>
      </c>
      <c r="F17" s="17">
        <f>B17*C17</f>
        <v>110</v>
      </c>
      <c r="G17" s="51"/>
      <c r="H17" s="1"/>
      <c r="I17" s="1"/>
      <c r="J17" s="1"/>
      <c r="K17" s="1"/>
      <c r="L17" s="1"/>
      <c r="M17" s="1"/>
    </row>
    <row r="18" spans="1:13" ht="20.1" customHeight="1" thickBot="1">
      <c r="A18" s="47"/>
      <c r="B18" s="47"/>
      <c r="C18" s="47"/>
      <c r="D18" s="68" t="s">
        <v>63</v>
      </c>
      <c r="E18" s="18">
        <f>SUM(E12:E17)</f>
        <v>6.6986458333333339</v>
      </c>
      <c r="F18" s="19">
        <f>SUM(F12:F17)</f>
        <v>3215.35</v>
      </c>
      <c r="G18" s="51"/>
      <c r="H18" s="1"/>
      <c r="I18" s="1"/>
      <c r="J18" s="1"/>
      <c r="K18" s="1"/>
      <c r="L18" s="1"/>
      <c r="M18" s="1"/>
    </row>
    <row r="19" spans="1:13" ht="16.5" thickTop="1" thickBot="1">
      <c r="A19" s="51"/>
      <c r="B19" s="51"/>
      <c r="C19" s="51"/>
      <c r="D19" s="51"/>
      <c r="E19" s="51"/>
      <c r="F19" s="51"/>
      <c r="G19" s="51"/>
      <c r="H19" s="1"/>
      <c r="I19" s="1"/>
      <c r="J19" s="1"/>
      <c r="K19" s="1"/>
      <c r="L19" s="1"/>
      <c r="M19" s="1"/>
    </row>
    <row r="20" spans="1:13" ht="20.1" customHeight="1" thickBot="1">
      <c r="A20" s="68" t="s">
        <v>9</v>
      </c>
      <c r="B20" s="44">
        <v>480</v>
      </c>
      <c r="C20" s="45">
        <f>SUM(C12:C17)</f>
        <v>480</v>
      </c>
      <c r="D20" s="52" t="s">
        <v>10</v>
      </c>
      <c r="E20" s="51"/>
      <c r="F20" s="51"/>
      <c r="G20" s="51"/>
      <c r="H20" s="1"/>
      <c r="I20" s="1"/>
      <c r="J20" s="1"/>
      <c r="K20" s="1"/>
      <c r="L20" s="1"/>
      <c r="M20" s="1"/>
    </row>
    <row r="21" spans="1:13">
      <c r="A21" s="51"/>
      <c r="B21" s="51"/>
      <c r="C21" s="51"/>
      <c r="D21" s="51"/>
      <c r="E21" s="51"/>
      <c r="F21" s="51"/>
      <c r="G21" s="51"/>
      <c r="H21" s="1"/>
      <c r="I21" s="1"/>
      <c r="J21" s="1"/>
      <c r="K21" s="1"/>
      <c r="L21" s="1"/>
      <c r="M21" s="1"/>
    </row>
    <row r="22" spans="1:13" ht="15.75">
      <c r="A22" s="2" t="s">
        <v>64</v>
      </c>
      <c r="B22" s="3"/>
      <c r="C22" s="3"/>
      <c r="D22" s="3"/>
      <c r="E22" s="4"/>
      <c r="F22" s="51"/>
      <c r="G22" s="51"/>
      <c r="H22" s="1"/>
      <c r="I22" s="1"/>
      <c r="J22" s="1"/>
      <c r="K22" s="1"/>
      <c r="L22" s="1"/>
      <c r="M22" s="1"/>
    </row>
    <row r="23" spans="1:13" ht="15.75">
      <c r="A23" s="2" t="s">
        <v>62</v>
      </c>
      <c r="B23" s="3"/>
      <c r="C23" s="5"/>
      <c r="D23" s="3"/>
      <c r="E23" s="3"/>
      <c r="F23" s="51"/>
      <c r="G23" s="51"/>
      <c r="H23" s="1"/>
      <c r="I23" s="1"/>
      <c r="J23" s="1"/>
      <c r="K23" s="1"/>
      <c r="L23" s="1"/>
      <c r="M23" s="1"/>
    </row>
    <row r="24" spans="1:13" ht="15.75" thickBot="1">
      <c r="A24" s="51"/>
      <c r="B24" s="51"/>
      <c r="C24" s="51"/>
      <c r="D24" s="51"/>
      <c r="E24" s="51"/>
      <c r="F24" s="51"/>
      <c r="G24" s="51"/>
      <c r="H24" s="1"/>
      <c r="I24" s="1"/>
      <c r="J24" s="1"/>
      <c r="K24" s="1"/>
      <c r="L24" s="1"/>
      <c r="M24" s="1"/>
    </row>
    <row r="25" spans="1:13" ht="20.1" customHeight="1" thickBot="1">
      <c r="A25" s="69" t="s">
        <v>11</v>
      </c>
      <c r="B25" s="51"/>
      <c r="C25" s="51"/>
      <c r="D25" s="51"/>
      <c r="E25" s="51"/>
      <c r="F25" s="51"/>
      <c r="G25" s="51"/>
      <c r="H25" s="1"/>
      <c r="I25" s="1"/>
      <c r="J25" s="1"/>
      <c r="K25" s="1"/>
      <c r="L25" s="1"/>
      <c r="M25" s="1"/>
    </row>
    <row r="26" spans="1:13" ht="15.75" thickBot="1">
      <c r="A26" s="51"/>
      <c r="B26" s="51"/>
      <c r="C26" s="51"/>
      <c r="D26" s="51"/>
      <c r="E26" s="51"/>
      <c r="F26" s="51"/>
      <c r="G26" s="51"/>
      <c r="H26" s="1"/>
      <c r="I26" s="1"/>
      <c r="J26" s="1"/>
      <c r="K26" s="1"/>
      <c r="L26" s="1"/>
      <c r="M26" s="1"/>
    </row>
    <row r="27" spans="1:13" ht="20.1" customHeight="1" thickBot="1">
      <c r="A27" s="64" t="s">
        <v>12</v>
      </c>
      <c r="B27" s="67" t="s">
        <v>13</v>
      </c>
      <c r="C27" s="51"/>
      <c r="D27" s="51"/>
      <c r="E27" s="51"/>
      <c r="F27" s="51"/>
      <c r="G27" s="51"/>
      <c r="H27" s="1"/>
      <c r="I27" s="1"/>
      <c r="J27" s="1"/>
      <c r="K27" s="1"/>
      <c r="L27" s="1"/>
      <c r="M27" s="1"/>
    </row>
    <row r="28" spans="1:13" ht="20.1" customHeight="1">
      <c r="A28" s="59" t="s">
        <v>14</v>
      </c>
      <c r="B28" s="70">
        <v>66800</v>
      </c>
      <c r="C28" s="47" t="s">
        <v>15</v>
      </c>
      <c r="D28" s="51"/>
      <c r="E28" s="51"/>
      <c r="F28" s="51"/>
      <c r="G28" s="51"/>
      <c r="H28" s="1"/>
      <c r="I28" s="1"/>
      <c r="J28" s="1"/>
      <c r="K28" s="1"/>
      <c r="L28" s="1"/>
      <c r="M28" s="1"/>
    </row>
    <row r="29" spans="1:13" ht="20.1" customHeight="1">
      <c r="A29" s="6" t="s">
        <v>16</v>
      </c>
      <c r="B29" s="37">
        <v>7500</v>
      </c>
      <c r="C29" s="47" t="s">
        <v>17</v>
      </c>
      <c r="D29" s="51"/>
      <c r="E29" s="51"/>
      <c r="F29" s="51"/>
      <c r="G29" s="51"/>
      <c r="H29" s="1"/>
      <c r="I29" s="1"/>
      <c r="J29" s="1"/>
      <c r="K29" s="1"/>
      <c r="L29" s="1"/>
      <c r="M29" s="1"/>
    </row>
    <row r="30" spans="1:13" ht="20.1" customHeight="1">
      <c r="A30" s="6" t="s">
        <v>18</v>
      </c>
      <c r="B30" s="37">
        <v>5500</v>
      </c>
      <c r="C30" s="47" t="s">
        <v>19</v>
      </c>
      <c r="D30" s="51"/>
      <c r="E30" s="51"/>
      <c r="F30" s="51"/>
      <c r="G30" s="51"/>
      <c r="H30" s="1"/>
      <c r="I30" s="1"/>
      <c r="J30" s="1"/>
      <c r="K30" s="1"/>
      <c r="L30" s="1"/>
      <c r="M30" s="1"/>
    </row>
    <row r="31" spans="1:13" ht="20.1" customHeight="1" thickBot="1">
      <c r="A31" s="7" t="s">
        <v>20</v>
      </c>
      <c r="B31" s="38">
        <v>6000</v>
      </c>
      <c r="C31" s="47" t="s">
        <v>21</v>
      </c>
      <c r="D31" s="51"/>
      <c r="E31" s="51"/>
      <c r="F31" s="51"/>
      <c r="G31" s="51"/>
      <c r="H31" s="1"/>
      <c r="I31" s="1"/>
      <c r="J31" s="1"/>
      <c r="K31" s="1"/>
      <c r="L31" s="1"/>
      <c r="M31" s="1"/>
    </row>
    <row r="32" spans="1:13" ht="20.1" customHeight="1" thickBot="1">
      <c r="A32" s="71" t="s">
        <v>22</v>
      </c>
      <c r="B32" s="11">
        <f>SUM(B28:B31)</f>
        <v>85800</v>
      </c>
      <c r="C32" s="51"/>
      <c r="D32" s="51"/>
      <c r="E32" s="51"/>
      <c r="F32" s="51"/>
      <c r="G32" s="51"/>
      <c r="H32" s="1"/>
      <c r="I32" s="1"/>
      <c r="J32" s="1"/>
      <c r="K32" s="1"/>
      <c r="L32" s="1"/>
      <c r="M32" s="1"/>
    </row>
    <row r="33" spans="1:13">
      <c r="A33" s="51"/>
      <c r="B33" s="51"/>
      <c r="C33" s="51"/>
      <c r="D33" s="51"/>
      <c r="E33" s="51"/>
      <c r="F33" s="51"/>
      <c r="G33" s="51"/>
      <c r="H33" s="1"/>
      <c r="I33" s="1"/>
      <c r="J33" s="1"/>
      <c r="K33" s="1"/>
      <c r="L33" s="1"/>
      <c r="M33" s="1"/>
    </row>
    <row r="34" spans="1:13" ht="15.75" thickBot="1">
      <c r="A34" s="51"/>
      <c r="B34" s="51"/>
      <c r="C34" s="51"/>
      <c r="D34" s="51"/>
      <c r="E34" s="51"/>
      <c r="F34" s="51"/>
      <c r="G34" s="51"/>
      <c r="H34" s="1"/>
      <c r="I34" s="1"/>
      <c r="J34" s="1"/>
      <c r="K34" s="1"/>
      <c r="L34" s="1"/>
      <c r="M34" s="1"/>
    </row>
    <row r="35" spans="1:13" ht="21.95" customHeight="1" thickBot="1">
      <c r="A35" s="72" t="s">
        <v>23</v>
      </c>
      <c r="B35" s="51"/>
      <c r="C35" s="51"/>
      <c r="D35" s="51"/>
      <c r="E35" s="51"/>
      <c r="F35" s="51"/>
      <c r="G35" s="51"/>
      <c r="H35" s="1"/>
      <c r="I35" s="1"/>
      <c r="J35" s="1"/>
      <c r="K35" s="1"/>
      <c r="L35" s="1"/>
      <c r="M35" s="1"/>
    </row>
    <row r="36" spans="1:13" ht="15.75" thickBot="1">
      <c r="A36" s="51"/>
      <c r="B36" s="51"/>
      <c r="C36" s="51"/>
      <c r="D36" s="51"/>
      <c r="E36" s="51"/>
      <c r="F36" s="51"/>
      <c r="G36" s="51"/>
      <c r="H36" s="1"/>
      <c r="I36" s="1"/>
      <c r="J36" s="1"/>
      <c r="K36" s="1"/>
      <c r="L36" s="1"/>
      <c r="M36" s="1"/>
    </row>
    <row r="37" spans="1:13" ht="20.1" customHeight="1">
      <c r="A37" s="8" t="s">
        <v>24</v>
      </c>
      <c r="B37" s="39">
        <v>38</v>
      </c>
      <c r="C37" s="51"/>
      <c r="D37" s="51"/>
      <c r="E37" s="51"/>
      <c r="F37" s="51"/>
      <c r="G37" s="51"/>
      <c r="H37" s="1"/>
      <c r="I37" s="1"/>
      <c r="J37" s="1"/>
      <c r="K37" s="1"/>
      <c r="L37" s="1"/>
      <c r="M37" s="1"/>
    </row>
    <row r="38" spans="1:13" ht="20.1" customHeight="1" thickBot="1">
      <c r="A38" s="73" t="s">
        <v>25</v>
      </c>
      <c r="B38" s="10">
        <f>B32/B37</f>
        <v>2257.8947368421054</v>
      </c>
      <c r="C38" s="51"/>
      <c r="D38" s="47"/>
      <c r="E38" s="51"/>
      <c r="F38" s="51"/>
      <c r="G38" s="51"/>
      <c r="H38" s="1"/>
      <c r="I38" s="1"/>
      <c r="J38" s="1"/>
      <c r="K38" s="1"/>
      <c r="L38" s="1"/>
      <c r="M38" s="1"/>
    </row>
    <row r="39" spans="1:13">
      <c r="A39" s="51"/>
      <c r="B39" s="51"/>
      <c r="C39" s="51"/>
      <c r="D39" s="52"/>
      <c r="E39" s="52"/>
      <c r="F39" s="52"/>
      <c r="G39" s="52"/>
      <c r="H39" s="56"/>
      <c r="I39" s="56"/>
      <c r="J39" s="56"/>
      <c r="K39" s="56"/>
      <c r="L39" s="56"/>
      <c r="M39" s="57"/>
    </row>
    <row r="40" spans="1:12" ht="15.75" thickBot="1">
      <c r="A40" s="51"/>
      <c r="B40" s="51"/>
      <c r="C40" s="51"/>
      <c r="D40" s="51"/>
      <c r="E40" s="51"/>
      <c r="F40" s="51"/>
      <c r="G40" s="51"/>
      <c r="H40" s="1"/>
      <c r="I40" s="1"/>
      <c r="J40" s="1"/>
      <c r="K40" s="1"/>
      <c r="L40" s="1"/>
    </row>
    <row r="41" spans="1:12" ht="20.1" customHeight="1" thickBot="1">
      <c r="A41" s="72" t="s">
        <v>26</v>
      </c>
      <c r="B41" s="1"/>
      <c r="C41" s="51"/>
      <c r="D41" s="51"/>
      <c r="E41" s="51"/>
      <c r="F41" s="51"/>
      <c r="G41" s="51"/>
      <c r="H41" s="1"/>
      <c r="I41" s="1"/>
      <c r="J41" s="1"/>
      <c r="K41" s="1"/>
      <c r="L41" s="1"/>
    </row>
    <row r="42" spans="1:13" ht="15.75" thickBot="1">
      <c r="A42" s="51"/>
      <c r="B42" s="51"/>
      <c r="C42" s="51"/>
      <c r="D42" s="51"/>
      <c r="E42" s="51"/>
      <c r="F42" s="51"/>
      <c r="G42" s="51"/>
      <c r="H42" s="1"/>
      <c r="I42" s="1"/>
      <c r="J42" s="1"/>
      <c r="K42" s="1"/>
      <c r="L42" s="1"/>
      <c r="M42" s="1"/>
    </row>
    <row r="43" spans="1:8" ht="20.1" customHeight="1">
      <c r="A43" s="8" t="s">
        <v>27</v>
      </c>
      <c r="B43" s="20">
        <f>B38</f>
        <v>2257.8947368421054</v>
      </c>
      <c r="C43" s="51"/>
      <c r="D43" s="2" t="s">
        <v>53</v>
      </c>
      <c r="E43" s="2"/>
      <c r="F43" s="2"/>
      <c r="G43" s="51"/>
      <c r="H43" s="1"/>
    </row>
    <row r="44" spans="1:8" ht="20.1" customHeight="1">
      <c r="A44" s="6" t="s">
        <v>28</v>
      </c>
      <c r="B44" s="40">
        <v>30</v>
      </c>
      <c r="C44" s="51"/>
      <c r="D44" s="2" t="s">
        <v>66</v>
      </c>
      <c r="E44" s="2"/>
      <c r="F44" s="2"/>
      <c r="G44" s="51"/>
      <c r="H44" s="1"/>
    </row>
    <row r="45" spans="1:8" ht="20.1" customHeight="1">
      <c r="A45" s="6" t="s">
        <v>29</v>
      </c>
      <c r="B45" s="14">
        <f>B43/B44</f>
        <v>75.26315789473685</v>
      </c>
      <c r="C45" s="51"/>
      <c r="D45" s="2" t="s">
        <v>67</v>
      </c>
      <c r="E45" s="2"/>
      <c r="F45" s="2"/>
      <c r="G45" s="51"/>
      <c r="H45" s="1"/>
    </row>
    <row r="46" spans="1:13" ht="20.1" customHeight="1" thickBot="1">
      <c r="A46" s="7" t="s">
        <v>30</v>
      </c>
      <c r="B46" s="17">
        <f>IF(C46&gt;0,C46,E18)</f>
        <v>5.66</v>
      </c>
      <c r="C46" s="41">
        <v>5.66</v>
      </c>
      <c r="D46" s="2" t="s">
        <v>68</v>
      </c>
      <c r="E46" s="46"/>
      <c r="F46" s="46"/>
      <c r="G46" s="43"/>
      <c r="H46" s="1"/>
      <c r="I46" s="1"/>
      <c r="J46" s="1"/>
      <c r="K46" s="1"/>
      <c r="L46" s="1"/>
      <c r="M46" s="1"/>
    </row>
    <row r="47" spans="1:13" ht="20.1" customHeight="1" thickBot="1">
      <c r="A47" s="74" t="s">
        <v>61</v>
      </c>
      <c r="B47" s="21">
        <f>B45/B46</f>
        <v>13.29737771991817</v>
      </c>
      <c r="C47" s="53"/>
      <c r="D47" s="43"/>
      <c r="E47" s="43"/>
      <c r="F47" s="43"/>
      <c r="G47" s="43"/>
      <c r="H47" s="1"/>
      <c r="I47" s="1"/>
      <c r="J47" s="1"/>
      <c r="K47" s="1"/>
      <c r="L47" s="1"/>
      <c r="M47" s="1"/>
    </row>
    <row r="48" spans="1:13" ht="20.1" customHeight="1">
      <c r="A48" s="1"/>
      <c r="B48" s="43"/>
      <c r="C48" s="51"/>
      <c r="D48" s="51"/>
      <c r="E48" s="51"/>
      <c r="F48" s="51"/>
      <c r="G48" s="51"/>
      <c r="H48" s="1"/>
      <c r="I48" s="1"/>
      <c r="J48" s="1"/>
      <c r="K48" s="1"/>
      <c r="L48" s="1"/>
      <c r="M48" s="1"/>
    </row>
    <row r="49" spans="1:13" ht="15.75">
      <c r="A49" s="2" t="s">
        <v>65</v>
      </c>
      <c r="B49" s="3"/>
      <c r="C49" s="3"/>
      <c r="D49" s="3"/>
      <c r="E49" s="3"/>
      <c r="F49" s="1"/>
      <c r="G49" s="51"/>
      <c r="H49" s="1"/>
      <c r="I49" s="1"/>
      <c r="J49" s="1"/>
      <c r="K49" s="1"/>
      <c r="L49" s="1"/>
      <c r="M49" s="1"/>
    </row>
    <row r="50" spans="1:13" ht="15.75" thickBot="1">
      <c r="A50" s="43"/>
      <c r="B50" s="51"/>
      <c r="C50" s="51"/>
      <c r="D50" s="51"/>
      <c r="E50" s="51"/>
      <c r="F50" s="51"/>
      <c r="G50" s="51"/>
      <c r="H50" s="1"/>
      <c r="I50" s="1"/>
      <c r="J50" s="1"/>
      <c r="K50" s="1"/>
      <c r="L50" s="1"/>
      <c r="M50" s="1"/>
    </row>
    <row r="51" spans="1:13" ht="20.1" customHeight="1" thickBot="1">
      <c r="A51" s="72" t="s">
        <v>31</v>
      </c>
      <c r="B51" s="51"/>
      <c r="C51" s="51"/>
      <c r="D51" s="51"/>
      <c r="E51" s="51"/>
      <c r="F51" s="51"/>
      <c r="G51" s="51"/>
      <c r="H51" s="1"/>
      <c r="I51" s="1"/>
      <c r="J51" s="1"/>
      <c r="K51" s="1"/>
      <c r="L51" s="1"/>
      <c r="M51" s="1"/>
    </row>
    <row r="52" spans="1:13" ht="15.75" thickBot="1">
      <c r="A52" s="51"/>
      <c r="B52" s="51"/>
      <c r="C52" s="51"/>
      <c r="D52" s="51"/>
      <c r="E52" s="51"/>
      <c r="F52" s="51"/>
      <c r="G52" s="51"/>
      <c r="H52" s="1"/>
      <c r="I52" s="1"/>
      <c r="J52" s="1"/>
      <c r="K52" s="1"/>
      <c r="L52" s="1"/>
      <c r="M52" s="1"/>
    </row>
    <row r="53" spans="1:13" ht="20.1" customHeight="1">
      <c r="A53" s="8" t="s">
        <v>32</v>
      </c>
      <c r="B53" s="39">
        <v>6</v>
      </c>
      <c r="C53" s="51"/>
      <c r="D53" s="51"/>
      <c r="E53" s="51"/>
      <c r="F53" s="51"/>
      <c r="G53" s="51"/>
      <c r="H53" s="1"/>
      <c r="I53" s="1"/>
      <c r="J53" s="1"/>
      <c r="K53" s="1"/>
      <c r="L53" s="1"/>
      <c r="M53" s="1"/>
    </row>
    <row r="54" spans="1:13" ht="20.1" customHeight="1">
      <c r="A54" s="6" t="s">
        <v>33</v>
      </c>
      <c r="B54" s="40">
        <v>16</v>
      </c>
      <c r="C54" s="47" t="s">
        <v>34</v>
      </c>
      <c r="D54" s="51"/>
      <c r="E54" s="51"/>
      <c r="F54" s="51"/>
      <c r="G54" s="51"/>
      <c r="H54" s="1"/>
      <c r="I54" s="1"/>
      <c r="J54" s="1"/>
      <c r="K54" s="1"/>
      <c r="L54" s="1"/>
      <c r="M54" s="1"/>
    </row>
    <row r="55" spans="1:13" ht="20.1" customHeight="1" thickBot="1">
      <c r="A55" s="7" t="s">
        <v>35</v>
      </c>
      <c r="B55" s="42">
        <v>5</v>
      </c>
      <c r="C55" s="51"/>
      <c r="D55" s="51"/>
      <c r="E55" s="51"/>
      <c r="F55" s="51"/>
      <c r="G55" s="51"/>
      <c r="H55" s="1"/>
      <c r="I55" s="1"/>
      <c r="J55" s="1"/>
      <c r="K55" s="1"/>
      <c r="L55" s="1"/>
      <c r="M55" s="1"/>
    </row>
    <row r="56" spans="1:13" ht="20.1" customHeight="1" thickBot="1">
      <c r="A56" s="71" t="s">
        <v>36</v>
      </c>
      <c r="B56" s="22">
        <f>(B53*B54)*B55</f>
        <v>480</v>
      </c>
      <c r="C56" s="51"/>
      <c r="D56" s="51"/>
      <c r="E56" s="51"/>
      <c r="F56" s="51"/>
      <c r="G56" s="51"/>
      <c r="H56" s="1"/>
      <c r="I56" s="1"/>
      <c r="J56" s="1"/>
      <c r="K56" s="1"/>
      <c r="L56" s="1"/>
      <c r="M56" s="1"/>
    </row>
    <row r="57" spans="1:13" ht="15.75" thickBot="1">
      <c r="A57" s="51"/>
      <c r="B57" s="51"/>
      <c r="C57" s="51"/>
      <c r="D57" s="51"/>
      <c r="E57" s="51"/>
      <c r="F57" s="51"/>
      <c r="G57" s="51"/>
      <c r="H57" s="1"/>
      <c r="I57" s="1"/>
      <c r="J57" s="1"/>
      <c r="K57" s="1"/>
      <c r="L57" s="1"/>
      <c r="M57" s="1"/>
    </row>
    <row r="58" spans="1:13" ht="20.1" customHeight="1">
      <c r="A58" s="8" t="s">
        <v>25</v>
      </c>
      <c r="B58" s="20">
        <f>B38</f>
        <v>2257.8947368421054</v>
      </c>
      <c r="C58" s="51"/>
      <c r="D58" s="51"/>
      <c r="E58" s="51"/>
      <c r="F58" s="51"/>
      <c r="G58" s="51"/>
      <c r="H58" s="1"/>
      <c r="I58" s="1"/>
      <c r="J58" s="1"/>
      <c r="K58" s="1"/>
      <c r="L58" s="1"/>
      <c r="M58" s="1"/>
    </row>
    <row r="59" spans="1:13" ht="20.1" customHeight="1">
      <c r="A59" s="6" t="s">
        <v>36</v>
      </c>
      <c r="B59" s="23">
        <f>B56</f>
        <v>480</v>
      </c>
      <c r="C59" s="51"/>
      <c r="D59" s="51"/>
      <c r="E59" s="51"/>
      <c r="F59" s="51"/>
      <c r="G59" s="51"/>
      <c r="H59" s="1"/>
      <c r="I59" s="1"/>
      <c r="J59" s="1"/>
      <c r="K59" s="1"/>
      <c r="L59" s="1"/>
      <c r="M59" s="1"/>
    </row>
    <row r="60" spans="1:13" ht="20.1" customHeight="1" thickBot="1">
      <c r="A60" s="73" t="s">
        <v>37</v>
      </c>
      <c r="B60" s="24">
        <f>B58/B59</f>
        <v>4.7039473684210531</v>
      </c>
      <c r="C60" s="2" t="s">
        <v>38</v>
      </c>
      <c r="D60" s="3"/>
      <c r="E60" s="3"/>
      <c r="F60" s="51"/>
      <c r="G60" s="51"/>
      <c r="H60" s="1"/>
      <c r="I60" s="1"/>
      <c r="J60" s="1"/>
      <c r="K60" s="1"/>
      <c r="L60" s="1"/>
      <c r="M60" s="1"/>
    </row>
    <row r="61" spans="1:13" ht="20.1" customHeight="1">
      <c r="A61" s="47"/>
      <c r="B61" s="54"/>
      <c r="C61" s="31" t="s">
        <v>39</v>
      </c>
      <c r="D61" s="3"/>
      <c r="E61" s="3"/>
      <c r="F61" s="51"/>
      <c r="G61" s="51"/>
      <c r="H61" s="1"/>
      <c r="I61" s="1"/>
      <c r="J61" s="1"/>
      <c r="K61" s="1"/>
      <c r="L61" s="1"/>
      <c r="M61" s="1"/>
    </row>
    <row r="62" spans="1:13">
      <c r="A62" s="51"/>
      <c r="B62" s="51"/>
      <c r="C62" s="51"/>
      <c r="D62" s="51"/>
      <c r="E62" s="51"/>
      <c r="F62" s="51"/>
      <c r="G62" s="51"/>
      <c r="H62" s="1"/>
      <c r="I62" s="1"/>
      <c r="J62" s="1"/>
      <c r="K62" s="1"/>
      <c r="L62" s="1"/>
      <c r="M62" s="1"/>
    </row>
    <row r="63" spans="1:13" s="25" customFormat="1" ht="15.75">
      <c r="A63" s="47" t="s">
        <v>40</v>
      </c>
      <c r="B63" s="47"/>
      <c r="C63" s="47"/>
      <c r="D63" s="47"/>
      <c r="E63" s="47"/>
      <c r="F63" s="47"/>
      <c r="G63" s="47"/>
      <c r="H63" s="55"/>
      <c r="I63" s="55"/>
      <c r="J63" s="55"/>
      <c r="K63" s="55"/>
      <c r="L63" s="55"/>
      <c r="M63" s="55"/>
    </row>
    <row r="64" spans="1:13" s="25" customFormat="1" ht="15.75">
      <c r="A64" s="47" t="s">
        <v>41</v>
      </c>
      <c r="B64" s="47"/>
      <c r="C64" s="47"/>
      <c r="D64" s="47"/>
      <c r="E64" s="47"/>
      <c r="F64" s="47"/>
      <c r="G64" s="47"/>
      <c r="H64" s="55"/>
      <c r="I64" s="55"/>
      <c r="J64" s="55"/>
      <c r="K64" s="55"/>
      <c r="L64" s="55"/>
      <c r="M64" s="55"/>
    </row>
    <row r="65" spans="1:13">
      <c r="A65" s="51"/>
      <c r="B65" s="51"/>
      <c r="C65" s="51"/>
      <c r="D65" s="51"/>
      <c r="E65" s="51"/>
      <c r="F65" s="51"/>
      <c r="G65" s="51"/>
      <c r="H65" s="1"/>
      <c r="I65" s="1"/>
      <c r="J65" s="1"/>
      <c r="K65" s="1"/>
      <c r="L65" s="1"/>
      <c r="M65" s="1"/>
    </row>
    <row r="66" spans="1:13" ht="15.75" thickBot="1">
      <c r="A66" s="51"/>
      <c r="B66" s="51"/>
      <c r="C66" s="51"/>
      <c r="D66" s="51"/>
      <c r="E66" s="51"/>
      <c r="F66" s="51"/>
      <c r="G66" s="51"/>
      <c r="H66" s="1"/>
      <c r="I66" s="1"/>
      <c r="J66" s="1"/>
      <c r="K66" s="1"/>
      <c r="L66" s="1"/>
      <c r="M66" s="1"/>
    </row>
    <row r="67" spans="1:13" ht="20.1" customHeight="1" thickBot="1">
      <c r="A67" s="75" t="s">
        <v>42</v>
      </c>
      <c r="B67" s="26"/>
      <c r="C67" s="51"/>
      <c r="D67" s="51"/>
      <c r="E67" s="51"/>
      <c r="F67" s="51"/>
      <c r="G67" s="51"/>
      <c r="H67" s="1"/>
      <c r="I67" s="1"/>
      <c r="J67" s="1"/>
      <c r="K67" s="1"/>
      <c r="L67" s="1"/>
      <c r="M67" s="1"/>
    </row>
    <row r="68" spans="1:13" ht="15.75" thickBot="1">
      <c r="A68" s="51"/>
      <c r="B68" s="51"/>
      <c r="C68" s="51"/>
      <c r="D68" s="51"/>
      <c r="E68" s="51"/>
      <c r="F68" s="51"/>
      <c r="G68" s="51"/>
      <c r="H68" s="1"/>
      <c r="I68" s="1"/>
      <c r="J68" s="1"/>
      <c r="K68" s="1"/>
      <c r="L68" s="1"/>
      <c r="M68" s="1"/>
    </row>
    <row r="69" spans="1:13" ht="20.1" customHeight="1">
      <c r="A69" s="8" t="s">
        <v>43</v>
      </c>
      <c r="B69" s="27">
        <f>B53</f>
        <v>6</v>
      </c>
      <c r="C69" s="51"/>
      <c r="D69" s="51"/>
      <c r="E69" s="51"/>
      <c r="F69" s="51"/>
      <c r="G69" s="51"/>
      <c r="H69" s="1"/>
      <c r="I69" s="1"/>
      <c r="J69" s="1"/>
      <c r="K69" s="1"/>
      <c r="L69" s="1"/>
      <c r="M69" s="1"/>
    </row>
    <row r="70" spans="1:13" ht="20.1" customHeight="1">
      <c r="A70" s="6" t="s">
        <v>44</v>
      </c>
      <c r="B70" s="40">
        <v>24</v>
      </c>
      <c r="C70" s="51"/>
      <c r="D70" s="51"/>
      <c r="E70" s="51"/>
      <c r="F70" s="51"/>
      <c r="G70" s="51"/>
      <c r="H70" s="1"/>
      <c r="I70" s="1"/>
      <c r="J70" s="1"/>
      <c r="K70" s="1"/>
      <c r="L70" s="1"/>
      <c r="M70" s="1"/>
    </row>
    <row r="71" spans="1:13" ht="20.1" customHeight="1">
      <c r="A71" s="6" t="s">
        <v>35</v>
      </c>
      <c r="B71" s="23">
        <f>B55</f>
        <v>5</v>
      </c>
      <c r="C71" s="51"/>
      <c r="D71" s="51"/>
      <c r="E71" s="51"/>
      <c r="F71" s="51"/>
      <c r="G71" s="51"/>
      <c r="H71" s="1"/>
      <c r="I71" s="1"/>
      <c r="J71" s="1"/>
      <c r="K71" s="1"/>
      <c r="L71" s="1"/>
      <c r="M71" s="1"/>
    </row>
    <row r="72" spans="1:13" ht="20.1" customHeight="1">
      <c r="A72" s="6" t="s">
        <v>45</v>
      </c>
      <c r="B72" s="23">
        <f>(B69*B70)*B71</f>
        <v>720</v>
      </c>
      <c r="C72" s="51"/>
      <c r="D72" s="51"/>
      <c r="E72" s="51"/>
      <c r="F72" s="51"/>
      <c r="G72" s="51"/>
      <c r="H72" s="1"/>
      <c r="I72" s="1"/>
      <c r="J72" s="1"/>
      <c r="K72" s="1"/>
      <c r="L72" s="1"/>
      <c r="M72" s="1"/>
    </row>
    <row r="73" spans="1:13" ht="20.1" customHeight="1" thickBot="1">
      <c r="A73" s="7" t="s">
        <v>46</v>
      </c>
      <c r="B73" s="28">
        <f>B56</f>
        <v>480</v>
      </c>
      <c r="C73" s="51"/>
      <c r="D73" s="51"/>
      <c r="E73" s="51"/>
      <c r="F73" s="51"/>
      <c r="G73" s="51"/>
      <c r="H73" s="1"/>
      <c r="I73" s="1"/>
      <c r="J73" s="1"/>
      <c r="K73" s="1"/>
      <c r="L73" s="1"/>
      <c r="M73" s="1"/>
    </row>
    <row r="74" spans="1:13" ht="20.1" customHeight="1" thickBot="1">
      <c r="A74" s="71" t="s">
        <v>47</v>
      </c>
      <c r="B74" s="30">
        <f>B73/B72</f>
        <v>0.66666666666666663</v>
      </c>
      <c r="C74" s="2" t="s">
        <v>48</v>
      </c>
      <c r="D74" s="3"/>
      <c r="E74" s="3"/>
      <c r="F74" s="3"/>
      <c r="G74" s="3"/>
      <c r="H74" s="1"/>
      <c r="I74" s="1"/>
      <c r="J74" s="1"/>
      <c r="K74" s="1"/>
      <c r="L74" s="1"/>
      <c r="M74" s="1"/>
    </row>
    <row r="75" spans="1:13" ht="20.1" customHeight="1" thickBot="1">
      <c r="A75" s="76" t="s">
        <v>49</v>
      </c>
      <c r="B75" s="29">
        <f>(B72-B73)/B72</f>
        <v>0.33333333333333331</v>
      </c>
      <c r="C75" s="31" t="s">
        <v>50</v>
      </c>
      <c r="D75" s="32"/>
      <c r="E75" s="32"/>
      <c r="F75" s="32"/>
      <c r="G75" s="32"/>
      <c r="H75" s="1"/>
      <c r="I75" s="1"/>
      <c r="J75" s="1"/>
      <c r="K75" s="1"/>
      <c r="L75" s="1"/>
      <c r="M75" s="1"/>
    </row>
    <row r="76" spans="1:13">
      <c r="A76" s="51"/>
      <c r="B76" s="51"/>
      <c r="C76" s="51"/>
      <c r="D76" s="51"/>
      <c r="E76" s="51"/>
      <c r="F76" s="51"/>
      <c r="G76" s="5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</sheetData>
  <sheetProtection algorithmName="SHA-512" hashValue="PQCbO/eAmNpl2xuiLjHnKz17i+UDEIOpqeJDew2D4p0c/HyExKmuxZLYfLNiaNYXhotpyblyOExxaqYhwlynmQ==" saltValue="To9bQqzeK1ypnZY9XaiG9w==" spinCount="100000" sheet="1" selectLockedCells="1"/>
  <pageMargins left="0.25" right="0.25" top="0.75" bottom="0.75" header="0.3" footer="0.3"/>
  <pageSetup paperSize="9" orientation="landscape" horizontalDpi="300"/>
  <headerFooter scaleWithDoc="1" alignWithMargins="0" differentFirst="0" differentOddEven="0"/>
  <ignoredErrors>
    <ignoredError sqref="B46" formula="1"/>
  </ignoredErrors>
  <drawing r:id="rId2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Y34"/>
  <sheetViews>
    <sheetView zoomScale="80" view="normal" workbookViewId="0">
      <selection pane="topLeft" activeCell="P18" sqref="P18"/>
    </sheetView>
  </sheetViews>
  <sheetFormatPr defaultRowHeight="15"/>
  <cols>
    <col min="16" max="16" width="47.84765625" customWidth="1"/>
    <col min="17" max="17" width="23.5703125" customWidth="1"/>
    <col min="19" max="20" width="8.7109375" customWidth="1"/>
  </cols>
  <sheetData>
    <row r="1" spans="1:25" ht="18.75" thickBot="1">
      <c r="A1" s="83" t="s">
        <v>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79" t="s">
        <v>3</v>
      </c>
      <c r="Q1" s="80" t="s">
        <v>6</v>
      </c>
      <c r="R1" s="43"/>
      <c r="S1" s="43"/>
      <c r="T1" s="43"/>
      <c r="U1" s="43"/>
      <c r="V1" s="43"/>
      <c r="W1" s="43"/>
      <c r="X1" s="43"/>
      <c r="Y1" s="43"/>
    </row>
    <row r="2" spans="1:25" ht="15.7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59" t="s">
        <v>57</v>
      </c>
      <c r="Q2" s="78">
        <f>'Break-even calculator'!D12</f>
        <v>0.71875</v>
      </c>
      <c r="R2" s="43"/>
      <c r="S2" s="43"/>
      <c r="T2" s="43"/>
      <c r="U2" s="43"/>
      <c r="V2" s="43"/>
      <c r="W2" s="43"/>
      <c r="X2" s="43"/>
      <c r="Y2" s="43"/>
    </row>
    <row r="3" spans="1:25" ht="15.7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6" t="s">
        <v>56</v>
      </c>
      <c r="Q3" s="48">
        <f>'Break-even calculator'!D13</f>
        <v>0.0625</v>
      </c>
      <c r="R3" s="43"/>
      <c r="S3" s="43"/>
      <c r="T3" s="43"/>
      <c r="U3" s="43"/>
      <c r="V3" s="43"/>
      <c r="W3" s="43"/>
      <c r="X3" s="43"/>
      <c r="Y3" s="43"/>
    </row>
    <row r="4" spans="1:25" ht="15.7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6" t="s">
        <v>55</v>
      </c>
      <c r="Q4" s="48">
        <f>'Break-even calculator'!D14</f>
        <v>0.0625</v>
      </c>
      <c r="R4" s="43"/>
      <c r="S4" s="43"/>
      <c r="T4" s="43"/>
      <c r="U4" s="43"/>
      <c r="V4" s="43"/>
      <c r="W4" s="43"/>
      <c r="X4" s="43"/>
      <c r="Y4" s="43"/>
    </row>
    <row r="5" spans="1:25" ht="15.7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6" t="s">
        <v>58</v>
      </c>
      <c r="Q5" s="48">
        <f>'Break-even calculator'!D15</f>
        <v>0.083333333333333329</v>
      </c>
      <c r="R5" s="43"/>
      <c r="S5" s="43"/>
      <c r="T5" s="43"/>
      <c r="U5" s="43"/>
      <c r="V5" s="43"/>
      <c r="W5" s="43"/>
      <c r="X5" s="43"/>
      <c r="Y5" s="43"/>
    </row>
    <row r="6" spans="1:25" ht="15.7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6" t="s">
        <v>59</v>
      </c>
      <c r="Q6" s="48">
        <f>'Break-even calculator'!D16</f>
        <v>0.052083333333333336</v>
      </c>
      <c r="R6" s="43"/>
      <c r="S6" s="43"/>
      <c r="T6" s="43"/>
      <c r="U6" s="43"/>
      <c r="V6" s="43"/>
      <c r="W6" s="43"/>
      <c r="X6" s="43"/>
      <c r="Y6" s="43"/>
    </row>
    <row r="7" spans="1:25" ht="16.5" thickBo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9" t="s">
        <v>60</v>
      </c>
      <c r="Q7" s="49">
        <f>'Break-even calculator'!D17</f>
        <v>0.020833333333333332</v>
      </c>
      <c r="R7" s="43"/>
      <c r="S7" s="43"/>
      <c r="T7" s="43"/>
      <c r="U7" s="43"/>
      <c r="V7" s="43"/>
      <c r="W7" s="43"/>
      <c r="X7" s="43"/>
      <c r="Y7" s="43"/>
    </row>
    <row r="8" spans="1: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>
      <c r="A30" s="43"/>
      <c r="B30" s="43"/>
      <c r="C30" s="43"/>
      <c r="D30" s="47"/>
      <c r="E30" s="43"/>
      <c r="F30" s="43"/>
      <c r="G30" s="43"/>
      <c r="H30" s="43"/>
      <c r="I30" s="43"/>
      <c r="J30" s="47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>
      <c r="A31" s="43"/>
      <c r="B31" s="43"/>
      <c r="C31" s="43"/>
      <c r="D31" s="47"/>
      <c r="E31" s="43"/>
      <c r="F31" s="43"/>
      <c r="G31" s="43"/>
      <c r="H31" s="43"/>
      <c r="I31" s="43"/>
      <c r="J31" s="47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>
      <c r="A32" s="43"/>
      <c r="B32" s="43"/>
      <c r="C32" s="43"/>
      <c r="D32" s="47"/>
      <c r="E32" s="43"/>
      <c r="F32" s="43"/>
      <c r="G32" s="43"/>
      <c r="H32" s="43"/>
      <c r="I32" s="43"/>
      <c r="J32" s="47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6:6" ht="15.75">
      <c r="F33" s="55"/>
    </row>
    <row r="34" spans="6:6" ht="15.75">
      <c r="F34" s="55"/>
    </row>
  </sheetData>
  <sheetProtection algorithmName="SHA-512" hashValue="gs4YhkhTzcDcfTtyxeX/5KHQEgKZxwLNECxJ+tsg+nS8EXYYDuAQazig+Zzu/QD8aUhjjgXUF2R1a24d4TS8bw==" saltValue="B5nNAkmxczybSu1ljI7NMQ==" spinCount="100000" sheet="1" selectLockedCells="1"/>
  <mergeCells count="1">
    <mergeCell ref="A1:O1"/>
  </mergeCells>
  <pageMargins left="0.25" right="0.25" top="0.75" bottom="0.75" header="0.3" footer="0.3"/>
  <pageSetup paperSize="9" orientation="landscape" horizontalDpi="300"/>
  <headerFooter scaleWithDoc="1" alignWithMargins="0" differentFirst="0" differentOddEven="0"/>
  <drawing r:id="rId2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D33"/>
  <sheetViews>
    <sheetView zoomScale="80" view="normal" workbookViewId="0">
      <selection pane="topLeft" activeCell="P23" sqref="P23"/>
    </sheetView>
  </sheetViews>
  <sheetFormatPr defaultRowHeight="15"/>
  <cols>
    <col min="12" max="13" width="8.7109375" customWidth="1"/>
    <col min="15" max="15" width="8.7109375" customWidth="1"/>
    <col min="17" max="17" width="24.5703125" customWidth="1"/>
    <col min="18" max="18" width="11.84765625" customWidth="1"/>
  </cols>
  <sheetData>
    <row r="1" spans="1:30" ht="18.75" thickBot="1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 t="s">
        <v>52</v>
      </c>
      <c r="R1" s="85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15.7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77" t="s">
        <v>47</v>
      </c>
      <c r="R2" s="81">
        <f>'Break-even calculator'!B74</f>
        <v>0.66666666666666663</v>
      </c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16.5" thickBo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82" t="s">
        <v>49</v>
      </c>
      <c r="R3" s="49">
        <f>'Break-even calculator'!B75</f>
        <v>0.33333333333333331</v>
      </c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30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30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1:30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1:30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1:30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0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1:30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1:30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0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0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1:30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0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0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1:30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 spans="1:30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spans="1:30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spans="1:30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0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0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spans="1:30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0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0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spans="1:30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</row>
    <row r="31" spans="1:30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spans="1:30" ht="15.75">
      <c r="A32" s="43"/>
      <c r="B32" s="43"/>
      <c r="C32" s="43"/>
      <c r="D32" s="43"/>
      <c r="E32" s="43"/>
      <c r="F32" s="43"/>
      <c r="G32" s="43"/>
      <c r="H32" s="47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</row>
    <row r="33" spans="1:30" ht="15.75">
      <c r="A33" s="43"/>
      <c r="B33" s="43"/>
      <c r="C33" s="43"/>
      <c r="D33" s="43"/>
      <c r="E33" s="43"/>
      <c r="F33" s="43"/>
      <c r="G33" s="43"/>
      <c r="H33" s="47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</row>
  </sheetData>
  <sheetProtection algorithmName="SHA-512" hashValue="ZsuXkJICmrETqfia4FT/fH7/AcPqL7MZOHWLhkI4rV8xMF51VWvj5RTrYdwtAhhvay4krl9xwI7edaEDcMaG/g==" saltValue="eX+bhavUlvPjyATCGm6xpQ==" spinCount="100000" sheet="1" selectLockedCells="1"/>
  <mergeCells count="2">
    <mergeCell ref="Q1:R1"/>
    <mergeCell ref="A1:P1"/>
  </mergeCells>
  <pageMargins left="0.25" right="0.25" top="0.75" bottom="0.75" header="0.3" footer="0.3"/>
  <pageSetup paperSize="9" orientation="landscape" horizontalDpi="300"/>
  <headerFooter scaleWithDoc="1" alignWithMargins="0" differentFirst="0" differentOddEven="0"/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80b782-6ed4-4d92-b21d-756611a0d33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D7080350A6A48B3075A66FBCB4E9D" ma:contentTypeVersion="14" ma:contentTypeDescription="Create a new document." ma:contentTypeScope="" ma:versionID="05d6f773afd17a3265f813416c7ac83c">
  <xsd:schema xmlns:xsd="http://www.w3.org/2001/XMLSchema" xmlns:xs="http://www.w3.org/2001/XMLSchema" xmlns:p="http://schemas.microsoft.com/office/2006/metadata/properties" xmlns:ns2="1180b782-6ed4-4d92-b21d-756611a0d33e" xmlns:ns3="110532c8-bba6-4af2-8c00-a1cb8d27f227" targetNamespace="http://schemas.microsoft.com/office/2006/metadata/properties" ma:root="true" ma:fieldsID="16526eb9e2895d4b6f148c7582991a96" ns2:_="" ns3:_="">
    <xsd:import namespace="1180b782-6ed4-4d92-b21d-756611a0d33e"/>
    <xsd:import namespace="110532c8-bba6-4af2-8c00-a1cb8d27f2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0b782-6ed4-4d92-b21d-756611a0d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32c8-bba6-4af2-8c00-a1cb8d27f22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1180b782-6ed4-4d92-b21d-756611a0d3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17C61-B14B-4041-BAA0-77982A3900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15A9FB-781D-4D52-A1FE-C770E158F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0b782-6ed4-4d92-b21d-756611a0d33e"/>
    <ds:schemaRef ds:uri="110532c8-bba6-4af2-8c00-a1cb8d27f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0C33C-3812-4A17-AA37-89C4700EF824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110532c8-bba6-4af2-8c00-a1cb8d27f227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1180b782-6ed4-4d92-b21d-756611a0d3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>
  <Application>Microsoft Excel</Application>
  <Company/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CambsEYC</dc:creator>
  <dc:description/>
  <cp:keywords/>
  <cp:lastModifiedBy>R N</cp:lastModifiedBy>
  <dcterms:created xsi:type="dcterms:W3CDTF">2015-06-05T18:17:20Z</dcterms:created>
  <dcterms:modified xsi:type="dcterms:W3CDTF">2026-04-27T08:41:24Z</dcterms:modified>
  <dc:subject/>
  <cp:lastPrinted>2026-04-22T13:39:30Z</cp:lastPrinted>
  <dc:title>Break-even calculator April 2026 - March 2027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0x010100DD8D7080350A6A48B3075A66FBCB4E9D</vt:lpstr>
  </property>
  <property fmtid="{D5CDD505-2E9C-101B-9397-08002B2CF9AE}" pid="3" name="MediaServiceImageTags">
    <vt:lpstr/>
  </property>
</Properties>
</file>